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35" windowHeight="8667" tabRatio="695" firstSheet="1" activeTab="1"/>
  </bookViews>
  <sheets>
    <sheet name="项目任务清单(备用）" sheetId="1" state="hidden" r:id="rId1"/>
    <sheet name="上报-项目任务清单 " sheetId="2" r:id="rId2"/>
  </sheets>
  <definedNames>
    <definedName name="_xlnm.Print_Titles" localSheetId="0">'项目任务清单(备用）'!$1:$5</definedName>
    <definedName name="_xlnm.Print_Area" localSheetId="0">'项目任务清单(备用）'!$A$1:$O$154</definedName>
    <definedName name="_xlnm.Print_Titles" localSheetId="1">'上报-项目任务清单 '!$1:$5</definedName>
    <definedName name="_xlnm.Print_Area" localSheetId="1">'上报-项目任务清单 '!$A$1:$O$199</definedName>
  </definedNames>
  <calcPr fullCalcOnLoad="1"/>
</workbook>
</file>

<file path=xl/sharedStrings.xml><?xml version="1.0" encoding="utf-8"?>
<sst xmlns="http://schemas.openxmlformats.org/spreadsheetml/2006/main" count="2215" uniqueCount="638">
  <si>
    <t>附件1</t>
  </si>
  <si>
    <t>原州区2020年统筹整合使用财政涉农资金项目任务清单</t>
  </si>
  <si>
    <t xml:space="preserve">填报单位（盖章）： 固原市原州区扶贫领导小组办公室    </t>
  </si>
  <si>
    <t xml:space="preserve">填报日期： 2020.5.28   </t>
  </si>
  <si>
    <t>单位：万元</t>
  </si>
  <si>
    <t>序号</t>
  </si>
  <si>
    <t>项目名称</t>
  </si>
  <si>
    <t>项目   类别</t>
  </si>
  <si>
    <t>资金来源</t>
  </si>
  <si>
    <t>资金规模</t>
  </si>
  <si>
    <t>补助标准</t>
  </si>
  <si>
    <t>实施单位</t>
  </si>
  <si>
    <t>实施地点</t>
  </si>
  <si>
    <t>实施时间</t>
  </si>
  <si>
    <t>责任人</t>
  </si>
  <si>
    <t>主要内容</t>
  </si>
  <si>
    <t>年度任务</t>
  </si>
  <si>
    <t>受益情况</t>
  </si>
  <si>
    <t>备注</t>
  </si>
  <si>
    <t>受益户数</t>
  </si>
  <si>
    <t>受益人数</t>
  </si>
  <si>
    <t>总   计</t>
  </si>
  <si>
    <t>农业农村局合计</t>
  </si>
  <si>
    <t>一、</t>
  </si>
  <si>
    <t>2020年产业到户项目</t>
  </si>
  <si>
    <t>2020年农村产业扶贫到户项目</t>
  </si>
  <si>
    <t>农业生产发展类</t>
  </si>
  <si>
    <t>中央财政专项扶贫资金</t>
  </si>
  <si>
    <t>露地蔬菜500元、马铃薯200元、蘑菇菌棒5元、肉牛3000元、基础母羊200元、猪500元、驴2000元、蛋鸡15元、中蜂500元、肉兔30元、养殖圈棚6000元、鸡舍8000元、猪舍3000元、青贮池5000元。</t>
  </si>
  <si>
    <t>农业农村局</t>
  </si>
  <si>
    <t>原州区黄铎堡镇陈庄村等11个乡镇151个行政村</t>
  </si>
  <si>
    <t>马志强</t>
  </si>
  <si>
    <t>牛羊补栏、圈棚建设及马铃薯补贴等</t>
  </si>
  <si>
    <t>计划种植马铃薯、露地蔬菜3.9万亩、蘑菇菌棒2.1万只、牛2.8万头、羊6.2万只、生猪7238头、生态鸡15万只、肉兔1.6万只、圈棚517栋等。</t>
  </si>
  <si>
    <t>二</t>
  </si>
  <si>
    <t>2020年产业发展项目</t>
  </si>
  <si>
    <t>(一)</t>
  </si>
  <si>
    <t>蔬菜产业</t>
  </si>
  <si>
    <t>2020年露地冷凉蔬菜基地建设</t>
  </si>
  <si>
    <t>自治区专项扶贫资金</t>
  </si>
  <si>
    <t>育苗移栽每亩补贴400元，直播每亩补贴300元；家庭农场、合作社、企业流转土地种植蔬菜的，亩补贴不超过1500元。</t>
  </si>
  <si>
    <t>彭堡镇姚磨村等乡镇村</t>
  </si>
  <si>
    <t>建设集中连片露地冷凉蔬菜4个万亩、10个千亩和2个百亩示范基地35000亩。每1000亩需带动10-15户建档立卡贫困户</t>
  </si>
  <si>
    <t>建设露地冷凉蔬菜35000亩。</t>
  </si>
  <si>
    <t>2020年设施蔬菜种苗补贴</t>
  </si>
  <si>
    <t>种植瓜果类蔬菜每米补贴40元；菌类、叶菜类蔬菜每米补贴20元；新建设施拱棚园区种植按露地蔬菜基地每亩400元</t>
  </si>
  <si>
    <t>头营、黄铎堡等11个移民园区日光温室</t>
  </si>
  <si>
    <t>头营、黄铎堡等11个移民园区日光温室移民园区1922栋日光温室和2个拱棚移民园区245栋拱棚。</t>
  </si>
  <si>
    <t>日光温室1922栋和245栋拱棚。</t>
  </si>
  <si>
    <t>2020年移民温室园区棚膜配套</t>
  </si>
  <si>
    <t>原州区生态移民园区</t>
  </si>
  <si>
    <t>采购日光温室棚膜100吨</t>
  </si>
  <si>
    <t>棚膜100吨</t>
  </si>
  <si>
    <t>(二)</t>
  </si>
  <si>
    <t>草畜产业</t>
  </si>
  <si>
    <t>2019年见犊补母项目</t>
  </si>
  <si>
    <t>产粮大县奖励资金</t>
  </si>
  <si>
    <t>500元/头</t>
  </si>
  <si>
    <t>原州区黄铎堡镇、彭堡镇、三营镇、官厅镇、河川乡、寨科乡、官厅镇、头营镇、炭山乡</t>
  </si>
  <si>
    <t>2019.3-2019.12</t>
  </si>
  <si>
    <t>在原州区黄铎堡、彭堡镇、三营镇、官厅镇、河川乡、寨科乡、官厅镇、头营镇、炭山乡（剩余行政村）完成见犊补母2.6412万头，每繁育1头犊牛一次性补贴繁殖母牛500元，</t>
  </si>
  <si>
    <t>在原州区黄铎堡、彭堡镇、三营镇、官厅镇、河川乡、寨科乡、官厅镇、头营镇、炭山乡完成见犊补母2.6412万头，每繁育1头犊牛一次性补贴繁殖母牛500元，本年度资金1000万元用于2.0万头补贴。</t>
  </si>
  <si>
    <t>2020年肉牛“见犊补母”</t>
  </si>
  <si>
    <t>原州区张易镇 、中河乡等11个乡镇的151个行政村</t>
  </si>
  <si>
    <t>2020.3-2020.11</t>
  </si>
  <si>
    <t>1、完成2019年政策全覆盖后超额完成的6412头320.6万元的资金兑付；2、2020年，积极鼓励11个乡镇肉牛养殖场、合作社、户养殖基础母牛，在入户见犊见母的情况下对产犊母牛及繁殖成活的良种犊牛进行登记造册建立档案，配套自治区专项资金1500万元，全年计划完成4.5万头， 每繁育1头犊牛一次性补贴繁殖母牛500元。</t>
  </si>
  <si>
    <t>1、完成2019年政策全覆盖后超额完成的6412头补贴资金兑付。
2、2020年计划完成见犊补母4.5万头。</t>
  </si>
  <si>
    <t>2019年饲草料加工调制项目</t>
  </si>
  <si>
    <t>100元/吨</t>
  </si>
  <si>
    <t>原州区三营镇安和村村等11个乡镇151个行政村</t>
  </si>
  <si>
    <t>2019.3-2020.4</t>
  </si>
  <si>
    <t>原州区11个乡镇127行政村范围内实施户完成37.7万吨，其中粮改饲9.4万吨，农作物秸秆综合利用7.4万吨，粮改饲及秸秆综合利用项目外的饲草调制21万吨;全株玉米青贮、黄贮、苜蓿包膜青贮实际均按照100元/吨补贴。其中按照“填平补齐”原则，农作物秸秆综合利用项目补助差额每吨还需补助50元。</t>
  </si>
  <si>
    <t>2019年原州区11个乡镇127行政村实施户总计完成37.7万吨，其中粮改饲9.4万吨，农作物秸秆综合利用7.4万吨，粮改饲及秸秆综合利用项目外的饲草调制21万吨;全株玉米青贮、黄贮、苜蓿包膜青贮实际均按照100元/吨补贴。完成2019年度下达1500万元资金的兑付。</t>
  </si>
  <si>
    <t>2020年饲草料调制</t>
  </si>
  <si>
    <t>每吨补贴不超过100元，每户最多补贴3000元；包膜青贮≥30吨，每户最多补贴3000元。</t>
  </si>
  <si>
    <t>原州区中河乡油坊村等11个乡镇151个行政村</t>
  </si>
  <si>
    <t>1、完成2019年12.73万吨补贴资金兑付。2、配套自治区农作物秸秆综合利用重点县项目资金1094万元在原州区范围内推广青贮（含包膜青贮）、黄贮等饲草调制20万吨以上，对单个实施主体利用水泥池子调制饲草≥50m3的每吨补贴不超过100元，每户最多补贴3000元；包膜青贮≥30吨，每户最多补贴3000元。</t>
  </si>
  <si>
    <t>1、完成2019年12.73万吨1273万元补贴资金的兑付。
2、在原州区张易镇 、中河乡等11个乡镇范围内推广青贮（含包膜青贮）、同时配套自治区农作物秸秆综合利用重点县项目推广黄贮等饲草调制技术，全年调制饲草20万吨以上，实施粮改饲项目及饲草配送中心除外。</t>
  </si>
  <si>
    <t>2020年肉牛出户入场</t>
  </si>
  <si>
    <t>肉牛出户入场300元/头；院落改造2000元/户</t>
  </si>
  <si>
    <t>头营镇利民村</t>
  </si>
  <si>
    <t>2020.3-2020.8</t>
  </si>
  <si>
    <r>
      <t>1、利民村肉牛出户入场。动员农户（</t>
    </r>
    <r>
      <rPr>
        <sz val="10"/>
        <color indexed="10"/>
        <rFont val="仿宋_GB2312"/>
        <family val="3"/>
      </rPr>
      <t>贫困户达到40%以上）</t>
    </r>
    <r>
      <rPr>
        <sz val="10"/>
        <rFont val="仿宋_GB2312"/>
        <family val="3"/>
      </rPr>
      <t>将肉牛出户入场“托管”到富民良种肉牛繁育场进行饲养。2、支持出户入场的农户将原肉牛养殖圈棚改造成蘑菇种植棚，且院内发展苹果、梨、花椒等庭院经济。</t>
    </r>
  </si>
  <si>
    <t>修改建设内容</t>
  </si>
  <si>
    <t>固原市“四个一”一棵草试验示范推广项目</t>
  </si>
  <si>
    <t>农业生产发展资金</t>
  </si>
  <si>
    <t>试验示范区每亩补贴700元，推广种植区每亩补贴100元</t>
  </si>
  <si>
    <t>头营镇、、黄铎堡镇、三营镇、官厅镇</t>
  </si>
  <si>
    <t>1、原州区头营镇徐河村建设“一棵草”试验示范园区1个，总面积500亩；2、牧草示范推广面积16500亩。</t>
  </si>
  <si>
    <t>建设“一棵草”试验示范园区1个500亩、牧草示范推广面积16500亩。</t>
  </si>
  <si>
    <t>(三)</t>
  </si>
  <si>
    <t>农民科技教育</t>
  </si>
  <si>
    <t>2020年原州区精准脱贫能力实用技术培训</t>
  </si>
  <si>
    <t>技能培训</t>
  </si>
  <si>
    <t>500元/人</t>
  </si>
  <si>
    <t>原州区彭堡镇申庄村等11个乡镇151个行政村</t>
  </si>
  <si>
    <t>2020.3-2020.12</t>
  </si>
  <si>
    <t>采取入村入户、田间地头等培训方式，紧密结合特色产业及贫困户意愿，培训建档立卡贫困人口（含“十二五”移民）2000人，培训时间不少于5天，每人费用500元。</t>
  </si>
  <si>
    <t>培训建档立卡贫困人口（2000人。</t>
  </si>
  <si>
    <t>2020年高素质农民培育</t>
  </si>
  <si>
    <t>(四)</t>
  </si>
  <si>
    <t>旱作农业</t>
  </si>
  <si>
    <t>2020年春秋覆膜</t>
  </si>
  <si>
    <t>补贴50%</t>
  </si>
  <si>
    <t>原州区头营镇圆德村等11个乡镇151个行政村</t>
  </si>
  <si>
    <t>采购地膜1620吨。</t>
  </si>
  <si>
    <t>2020年残膜回收利用项目</t>
  </si>
  <si>
    <t>残膜每吨补贴800元，颗粒每吨补贴500元，机械化回收每亩补贴28元。</t>
  </si>
  <si>
    <t>原州区张易镇马场村等11个乡镇151个行政村</t>
  </si>
  <si>
    <t>回收残膜4800吨，加工造粒1200吨，机械化回收2万亩。</t>
  </si>
  <si>
    <t>2020年推广旱作节水农业技术</t>
  </si>
  <si>
    <t>农作物秸秆综合利用</t>
  </si>
  <si>
    <t>农业资源及生态保护补助资金</t>
  </si>
  <si>
    <t>(五)</t>
  </si>
  <si>
    <t>地方特色产业</t>
  </si>
  <si>
    <t>2020年原州区小杂粮项目</t>
  </si>
  <si>
    <t>100元/亩</t>
  </si>
  <si>
    <t>张易镇南湾村等10个乡镇27个行政村</t>
  </si>
  <si>
    <t>对在原州区内种植小杂粮、油料面积超过300亩、最小连片面积大于50亩的企业（合作社、大户）给予每亩100元补贴，每个种植主体补贴面积不得大于2000亩，全区补贴2.8万亩，带动全区种植小杂粮7万亩（含张杂谷13号免费供种1.6亩）、油料5万亩；每个主体带10个建档立卡户脱贫致富。</t>
  </si>
  <si>
    <t>全区补贴小杂粮、油料面2.8万亩。</t>
  </si>
  <si>
    <t>(六)</t>
  </si>
  <si>
    <t>农村改革与产业化经营</t>
  </si>
  <si>
    <t>2020年发展壮大村集体经济项目资金</t>
  </si>
  <si>
    <t>壮大村集体收入</t>
  </si>
  <si>
    <t>农村综合改革转移支付</t>
  </si>
  <si>
    <t>25个村，每村补助100万元</t>
  </si>
  <si>
    <t>原州区各乡镇</t>
  </si>
  <si>
    <t>选取25个村进行扶持发展壮大村集体经济</t>
  </si>
  <si>
    <t>25个村制定合理的实施方案，并按照实施方案进行实施</t>
  </si>
  <si>
    <t>农田建设项目</t>
  </si>
  <si>
    <t>基础设施建设</t>
  </si>
  <si>
    <t>新增建设用地有偿使用费安排的高标准基本农田建设补助资金</t>
  </si>
  <si>
    <t>自然资源局合计</t>
  </si>
  <si>
    <t>一</t>
  </si>
  <si>
    <t>原州区贫困片区林业优势特色产业项目</t>
  </si>
  <si>
    <t>固原市原州区贫困村2020年“四个一”经济林示范推广项目</t>
  </si>
  <si>
    <t>自然资源局</t>
  </si>
  <si>
    <t>张易镇田堡村，开城镇柯庄村、冯庄村</t>
  </si>
  <si>
    <t>金琳</t>
  </si>
  <si>
    <t>实施“四个一”经济林示范推广种植1324.3亩，其中柯庄村465.6亩，冯庄村325.4亩，张易镇田堡村533.3亩。</t>
  </si>
  <si>
    <t>固原市原州区贫困村庭院经济林项目</t>
  </si>
  <si>
    <t>原州区河川乡、炭山乡、三营镇、彭堡镇、黄铎堡镇、头营镇、开城镇、中河乡、寨科乡9个乡镇29个贫困村</t>
  </si>
  <si>
    <t>为原州区河川乡、炭山乡、三营镇、彭堡镇、黄铎堡镇、头营镇、开城镇、中河乡、寨科乡9个乡镇29个贫困村采购红梅杏、山楂、大果榛子等庭园经济林苗木24.38万株。</t>
  </si>
  <si>
    <t>六盘山重点生态功能区降雨量 400mm以上区域原州区2020年退化林分改造及补植补造项目</t>
  </si>
  <si>
    <t>林业改革资金</t>
  </si>
  <si>
    <t>原州区各乡镇及林场</t>
  </si>
  <si>
    <t>在原州区各乡镇及林场实施退化林分改造及补植补造8.52万亩。</t>
  </si>
  <si>
    <t>水务局合计</t>
  </si>
  <si>
    <t>高效节水灌溉</t>
  </si>
  <si>
    <t>2019年彭堡镇别庄村高效节水灌溉续建工程</t>
  </si>
  <si>
    <t>农村基础设施建设类</t>
  </si>
  <si>
    <t>水务局</t>
  </si>
  <si>
    <t>彭堡镇
别庄村</t>
  </si>
  <si>
    <t>2020.4</t>
  </si>
  <si>
    <t>戴培义</t>
  </si>
  <si>
    <t>发展高效节水灌溉面积1600亩。</t>
  </si>
  <si>
    <t>2019年原州区头营镇二营村高效节水灌溉续建工程</t>
  </si>
  <si>
    <t>头营镇二营村</t>
  </si>
  <si>
    <t>2019.11</t>
  </si>
  <si>
    <t>发展高效节水灌溉面积3200亩。</t>
  </si>
  <si>
    <t>水土保持</t>
  </si>
  <si>
    <t>2019年原州区炭山乡古湾坡耕地水土流失综合治理续建项目</t>
  </si>
  <si>
    <t>炭山乡古湾村</t>
  </si>
  <si>
    <t>2019.4</t>
  </si>
  <si>
    <t>新增水土流失治理面积10.67平方公里。其中，农田整治501.6公顷，田间道路30.1km，水土保持394.59公顷。</t>
  </si>
  <si>
    <t>新增水土流失治理面积10.67平方公里。其中，农田整治501.6公顷，田间道路30.1km，水土保持394.59公顷</t>
  </si>
  <si>
    <t>2019年原州区淤地坝除险加固续建工程</t>
  </si>
  <si>
    <t>海坪村、黄堡村、盐泥、宋洼、驼巷、南湾、刘沟、李岔、新山村等</t>
  </si>
  <si>
    <t>2019.9</t>
  </si>
  <si>
    <t>共计15座，每座坝均增设溢洪道一处（马家寨科、吴家沟、樊西堡、母家之沟、袁家洼子、马家洼子、包家川、黄花台等8座骨干坝、西沟、盐泥1号、盐泥2号、套马庄、驼羊沟、沟台2号等7座中型淤地坝）</t>
  </si>
  <si>
    <t>2019年淤地坝工程维修养护续建工程</t>
  </si>
  <si>
    <t>上坪村、明川村、海坪村、南湾、盐泥、田堡、刘沟、新山村、申庄村等</t>
  </si>
  <si>
    <t>2019.10</t>
  </si>
  <si>
    <t>维修马家寨科、北台、泉湾等淤地坝工程</t>
  </si>
  <si>
    <t>三</t>
  </si>
  <si>
    <t>山洪灾害防治项目</t>
  </si>
  <si>
    <t>2019年原州区戴堡沟治理续建工程</t>
  </si>
  <si>
    <t>三营镇
老三营</t>
  </si>
  <si>
    <t>2020.3</t>
  </si>
  <si>
    <t>砌护沟道长0.93公里，重建生产道桥1座；丰台沟治理工程；砌护沟道长1公里，新建穿东干渠涵洞1座，新建入清水河陡坡1处，新建防汛道路0.7公里。新开挖导洪沟810米，陡坡1座</t>
  </si>
  <si>
    <t>四</t>
  </si>
  <si>
    <t>农村饮水安全提升巩固提升项目</t>
  </si>
  <si>
    <t>原州区2020年农村饮水安全巩固提升工程</t>
  </si>
  <si>
    <t>水利发展资金</t>
  </si>
  <si>
    <t>8个乡镇行政村</t>
  </si>
  <si>
    <t xml:space="preserve">1、管网入户改造工程。铺设串巷管道149.6公里，入户管道493.72公里，入户改造工程4438户；新建调蓄水池6座，穿路拉管89.8公里，闸阀井42座，联户水表井825座，室外取水井4438座。安装水表4438块。
2、改造配套提升工程。新铺设管道10.5公里，更换管道51.9公里，配套改造蓄水池6座，穿路拉管30米，各类阀井1793座。
3、水源替换工程。水源替换工程3处，新建泵站2座，泵站前池2座，高位蓄水池2座，铺设扬水管道7公里，新建各类闸阀井16座，穿路拉管40座。
4、信息自动化工程。安装水厂及泵站监测设备4处，水质监测5处，配套完善区总调中心的业务应用系统和通信系统。
</t>
  </si>
  <si>
    <t>住房城乡建设和交通局合计</t>
  </si>
  <si>
    <t>扶贫道路建设、水毁抢修工程项目</t>
  </si>
  <si>
    <t>（一）</t>
  </si>
  <si>
    <t>2019年扶贫村组道路续建项目</t>
  </si>
  <si>
    <t>炭山乡南坪村道一</t>
  </si>
  <si>
    <t>住房城乡建设和交通局</t>
  </si>
  <si>
    <t>炭山乡南坪村</t>
  </si>
  <si>
    <t>刘晓军</t>
  </si>
  <si>
    <t>四级公路5.554公里，路基宽度4.5米，路面宽度3.5米，水泥砼路面。</t>
  </si>
  <si>
    <t>原州区炭山乡古湾村三组至六组村道</t>
  </si>
  <si>
    <t>四级公路5.998公里，路基宽度6.5/4.5米，路面宽度5/3.5米，水泥砼路面。</t>
  </si>
  <si>
    <t>寨科乡东淌村道</t>
  </si>
  <si>
    <t>寨科乡东淌村</t>
  </si>
  <si>
    <t>四级公路8.318公里，路基宽度5.0米，路面宽度4.0米，水泥砼路面。</t>
  </si>
  <si>
    <t>头营镇大北山村道一</t>
  </si>
  <si>
    <t>头营镇大北山村</t>
  </si>
  <si>
    <t>四级公路4.543公里，路基宽度4.5米，路面宽度3.5米，水泥砼路面。</t>
  </si>
  <si>
    <t>头营镇大北山村道二</t>
  </si>
  <si>
    <t>四级公路7.732公里，路基宽度4.5米，路面宽度3.5米，水泥砼路面。</t>
  </si>
  <si>
    <t>头营镇大北山村道三</t>
  </si>
  <si>
    <t>四级公路5.34公里，路基宽度4.5米，路面宽度3.5米，水泥砼路面。</t>
  </si>
  <si>
    <t>头营镇大北山村道四</t>
  </si>
  <si>
    <t>四级公路4.537公里，路基宽度4.5米，路面宽度3.5米，水泥砼路面。</t>
  </si>
  <si>
    <t>彭堡镇曹洼村等四个村庄村间道路</t>
  </si>
  <si>
    <t>彭堡镇曹洼村</t>
  </si>
  <si>
    <t>四级公路6.238公里，路基宽度5.6/4.5米，路面宽度4/3.5米，水泥砼路面。</t>
  </si>
  <si>
    <t>彭堡镇杨忠堡村至硝沟村村间道路</t>
  </si>
  <si>
    <t>彭堡镇杨忠堡村、硝沟村</t>
  </si>
  <si>
    <t>四级公路7.463公里，路基宽度4.5米，路面宽度3.5米，水泥砼路面。</t>
  </si>
  <si>
    <t>黄铎堡镇穆滩村村间道路</t>
  </si>
  <si>
    <t>黄铎堡镇穆滩村</t>
  </si>
  <si>
    <t>四级公路6.287公里，路基宽度6.5/4.5米，路面宽度5/3.5米，水泥砼路面。</t>
  </si>
  <si>
    <t>黄铎堡镇陈庄村至白河村村间道路</t>
  </si>
  <si>
    <t>黄铎堡镇陈庄村、白河村</t>
  </si>
  <si>
    <t>四级公路2.988公里，路基宽度6.5/4.5米，路面宽度5/4/3.5米，水泥砼路面。</t>
  </si>
  <si>
    <t>黄铎堡镇何沟村至曹堡村村间道路</t>
  </si>
  <si>
    <t>黄铎堡镇何沟村</t>
  </si>
  <si>
    <t>四级公路6.411公里，路基宽度6.5/4.5米，路面宽度5/4/3.5米，水泥砼路面。</t>
  </si>
  <si>
    <t>黄铎堡陈沟村扇子湾至阴洼村道</t>
  </si>
  <si>
    <t>陈庄村</t>
  </si>
  <si>
    <t>四级公路2.1公里，路基宽度4.5米，路面宽度3.5米，砂砾路面。</t>
  </si>
  <si>
    <t>800</t>
  </si>
  <si>
    <t>河川乡康沟村等四个村庄村间道路</t>
  </si>
  <si>
    <t>康沟村、寨洼村、母家沟村、上坪村</t>
  </si>
  <si>
    <t>四级公路3.868公里，路基宽度4.5米，路面宽度3.5米，水泥砼路面。</t>
  </si>
  <si>
    <t>2000</t>
  </si>
  <si>
    <t>河川乡明川村等三个村庄村间道路</t>
  </si>
  <si>
    <t>明川村、上台村</t>
  </si>
  <si>
    <t>四级公路4.212公里，路基宽度4.5米，路面宽度3.5米，水泥砼路面。</t>
  </si>
  <si>
    <t>河川乡康沟村一组至二组村道</t>
  </si>
  <si>
    <t>康沟村</t>
  </si>
  <si>
    <t>四级公路3.8公里，路基宽度4.5米，路面宽度3.5米，砂砾路面。</t>
  </si>
  <si>
    <t>1200</t>
  </si>
  <si>
    <t>河川乡康沟村七组至八组村道</t>
  </si>
  <si>
    <t>四级公路3.1公里，路基宽度4.5米，路面宽度3.5米，砂砾路面。</t>
  </si>
  <si>
    <t>1000</t>
  </si>
  <si>
    <t>官厅镇程儿山村道</t>
  </si>
  <si>
    <t>官厅镇程儿山</t>
  </si>
  <si>
    <t>四级公路3.083公里，路基宽度5.0/4.5米，路面宽度4/3.5米，水泥砼路面。</t>
  </si>
  <si>
    <t>张易镇南湾村组扶贫道路</t>
  </si>
  <si>
    <t>张易镇南湾村等</t>
  </si>
  <si>
    <t>四级公路8.6公里，路基宽度4.5米，路面宽度3.5米，水泥砼路面。</t>
  </si>
  <si>
    <t>中河乡丰堡村等三个村村间道路</t>
  </si>
  <si>
    <t>中和村、小沟村</t>
  </si>
  <si>
    <t>四级公路6.165公里，路基宽度6.5/4.5米，路面宽度5/4/3.5米，水泥砼路面。</t>
  </si>
  <si>
    <t>原州区宋洼村组道路、马场村高填土涵洞引道工程</t>
  </si>
  <si>
    <t>宋洼村、马场村</t>
  </si>
  <si>
    <t>乡村二级公路1.45公里，路基宽度6.5/4.5米，路面宽度5/3.5米，水泥砼路面。</t>
  </si>
  <si>
    <t>（二）</t>
  </si>
  <si>
    <t>2019年续建扶贫道路建设项目</t>
  </si>
  <si>
    <t>原州区张易至上滩四好农村扶贫公路</t>
  </si>
  <si>
    <t>上滩村</t>
  </si>
  <si>
    <t>四级公路7.1公里，路基宽度6.5米，路面宽度5米，沥青砼路面。</t>
  </si>
  <si>
    <t>原州区张易至王套四好农村扶贫公路</t>
  </si>
  <si>
    <t>脱贫攻坚地方债</t>
  </si>
  <si>
    <t>张易村、毛庄村</t>
  </si>
  <si>
    <t>四级公路6.4公里，路基宽度6.5米，路面宽度5米，沥青砼路面。</t>
  </si>
  <si>
    <t>原州区张易至毛庄四好农村扶贫公路</t>
  </si>
  <si>
    <t>毛庄村</t>
  </si>
  <si>
    <t>四级公路3.8公里，路基宽度6.5米，路面宽度6米，水泥砼路面。</t>
  </si>
  <si>
    <t>原州区固将路至黄湾四好农村扶贫公路</t>
  </si>
  <si>
    <t>闫关村</t>
  </si>
  <si>
    <t>四级公路4.6公里，路基宽度6.5米，路面宽度6米，沥青砼路面。</t>
  </si>
  <si>
    <t>2500</t>
  </si>
  <si>
    <t>原州区贺套至三湾四好农村扶贫公路（田堡至贺套段）</t>
  </si>
  <si>
    <t>田堡村、贺套村</t>
  </si>
  <si>
    <t>四级公路8.8公里，路基宽度6.5米，路面宽度6米，沥青砼路面。</t>
  </si>
  <si>
    <t>3500</t>
  </si>
  <si>
    <t>原州区马庄至杨郎四好农村扶贫公路</t>
  </si>
  <si>
    <t>马庄村</t>
  </si>
  <si>
    <t>四级公路8.5公里，路基宽度6.5米，路面宽度6米，沥青砼路面。</t>
  </si>
  <si>
    <t>7000</t>
  </si>
  <si>
    <t>原州区杨郎至安家庄四好农村扶贫公路</t>
  </si>
  <si>
    <t>车购税收入补助地方用于一般公路建设项目资金（支持农村公路部分）</t>
  </si>
  <si>
    <t>马庄村、穆滩村</t>
  </si>
  <si>
    <t>四级公路4.4公里，路基宽度6.5米，路面宽度6米，沥青砼路面。</t>
  </si>
  <si>
    <t>5000</t>
  </si>
  <si>
    <t>原州区三营至白土河四好农村扶贫公路</t>
  </si>
  <si>
    <t>新三营村、团结村、白河村</t>
  </si>
  <si>
    <t>四级公路6.8公里，路基宽度6.5米，路面宽度6米，沥青砼路面。</t>
  </si>
  <si>
    <t>8000</t>
  </si>
  <si>
    <t>原州区固将路至南湾四好农村扶贫公路</t>
  </si>
  <si>
    <t>黄堡村、南湾村</t>
  </si>
  <si>
    <t>四级公路9.3公里，路基宽度6.5米，路面宽度6米，沥青砼路面。</t>
  </si>
  <si>
    <t>4000</t>
  </si>
  <si>
    <t>原州区11个乡镇农村扶贫道路工程河川乡康沟至堡子洼公路</t>
  </si>
  <si>
    <t>四级公路4.1公里，路基宽度6.5米，路面宽度6米，水泥砼路面。</t>
  </si>
  <si>
    <t>3000</t>
  </si>
  <si>
    <t>原州区11个乡镇农村扶贫道路工程河川乡明川至上台公路</t>
  </si>
  <si>
    <t>上台村、明川村</t>
  </si>
  <si>
    <t>四级公路6.1公里，路基宽度6.5米，路面宽度6米，水泥砼路面。</t>
  </si>
  <si>
    <t>原州区张易驼巷三组至四组四好农村扶贫公路</t>
  </si>
  <si>
    <t>驼巷村</t>
  </si>
  <si>
    <t>四级公路2.0公里，路基宽度6.5米，路面宽度5米，水泥砼路面。</t>
  </si>
  <si>
    <t>原州区硝口至高庄洼公路</t>
  </si>
  <si>
    <t>硝口村、红崖村、上店村</t>
  </si>
  <si>
    <t>四级公路11.1公里，路基宽度6.5米，路面宽度6米，沥青砼路面，</t>
  </si>
  <si>
    <t>原州区彭堡至黄铎堡四好农村扶贫公路</t>
  </si>
  <si>
    <t>硝沟村、大疙瘩村、穆滩村</t>
  </si>
  <si>
    <t>三级公路6.95公里，路基宽度7.5米，路面宽度7米，沥青砼路面，</t>
  </si>
  <si>
    <t>15000</t>
  </si>
  <si>
    <t>原州区炭山小台子至新山扶贫公路</t>
  </si>
  <si>
    <t>新山村</t>
  </si>
  <si>
    <t>四级公路5公里，路基宽度6.5米，路面宽度5米，水泥砼路面，</t>
  </si>
  <si>
    <t>原州区石庄至冯洼四好农村扶贫公路</t>
  </si>
  <si>
    <t>石庄村</t>
  </si>
  <si>
    <t>四级公路5.1公里，路基宽度6.5米，路面宽度5米，水泥砼路面。</t>
  </si>
  <si>
    <t>6000</t>
  </si>
  <si>
    <t>原州区中河至曹河四好农村扶贫公路</t>
  </si>
  <si>
    <t>中河村、黄沟村</t>
  </si>
  <si>
    <t>四级公路10.5公里，路基宽度6.5米，路面宽度6米，沥青砼路面。</t>
  </si>
  <si>
    <t>2019年续建道路水毁抢修工程</t>
  </si>
  <si>
    <t>贫困村道路水毁抢修工程</t>
  </si>
  <si>
    <t>贫困村道路水毁维修工程</t>
  </si>
  <si>
    <t>官厅镇等11个乡镇贫困村</t>
  </si>
  <si>
    <t>农村道路修补路面，维修桥涵、边沟等共计325.27公里</t>
  </si>
  <si>
    <t>完成农村道路修补路面，维修桥涵、边沟等共计325.27公里任务</t>
  </si>
  <si>
    <t>（四）</t>
  </si>
  <si>
    <t>2020年扶贫道路建设</t>
  </si>
  <si>
    <t>原州区寨科乡上川崾岘至李岔湾农村公路</t>
  </si>
  <si>
    <t>李岔村</t>
  </si>
  <si>
    <t>乡村二级公路1.5公里，路基宽度4.5米，路面宽度3.5米，水泥砼路面。</t>
  </si>
  <si>
    <t>原州区红崖至沈家河农村公路（红崖至杨忠堡）</t>
  </si>
  <si>
    <t>红崖、杨忠堡</t>
  </si>
  <si>
    <t>四级公路3.266公里，路基宽度4.5米，路面宽度3.5米，沥青砼路面。</t>
  </si>
  <si>
    <t>原州区11个乡镇农村扶贫公路炭山乡新山村道</t>
  </si>
  <si>
    <t>四级公路7.308公里，路基宽度4.5米，路面宽度3.5米，水泥砼路面。</t>
  </si>
  <si>
    <t>原州区11个乡镇农村扶贫公路寨科乡北淌村道</t>
  </si>
  <si>
    <t>北淌村</t>
  </si>
  <si>
    <t>四级公路4.959公里，路基宽度4.5米，路面宽度3.5米，水泥砼路面。</t>
  </si>
  <si>
    <t>二、</t>
  </si>
  <si>
    <t>联户巷道硬化项目</t>
  </si>
  <si>
    <t>2019年续建扶贫连户巷道硬化项目</t>
  </si>
  <si>
    <t>三营镇扶贫联户巷道硬化</t>
  </si>
  <si>
    <t>三营镇鸦儿沟村、华坪梁村、甘沟村</t>
  </si>
  <si>
    <t>硬化华坪梁等村水泥砼路面巷道11500平方米，路面宽度2.5/3米，路面长4360米；</t>
  </si>
  <si>
    <t>黄铎堡镇扶贫联户巷道硬化</t>
  </si>
  <si>
    <t>铁家沟村、白河村、黄湾村、三岔村、穆滩村、何沟村</t>
  </si>
  <si>
    <t>硬化铁家沟村、白河村、三岔村等村水泥砼路面巷道9270.5平方米，路面宽度2.5/3米，路面长度3500米；</t>
  </si>
  <si>
    <t>头营镇扶贫联户巷道硬化</t>
  </si>
  <si>
    <t>马庄村、大疙瘩村、二营村、杨河村、大北山村、利民村</t>
  </si>
  <si>
    <t>硬化马庄村、大疙瘩村、二营村、杨河村、大北山、利民村等村水泥砼路面巷道23600平方8600米</t>
  </si>
  <si>
    <t>彭堡镇扶贫联户巷道硬化</t>
  </si>
  <si>
    <t>杨忠堡村、别庄村、曹洼村</t>
  </si>
  <si>
    <t>硬化杨忠堡村、别庄村、曹洼村等村水泥砼路面巷道11300平方米，路面宽度2.5/3米，路面长度4250米</t>
  </si>
  <si>
    <t>中河乡扶贫联户巷道硬化</t>
  </si>
  <si>
    <t>上店村、曹河村、小沟村、油坊村、黄沟村、红崖村</t>
  </si>
  <si>
    <t>硬化上店村、小沟村、油坊村、黄沟村等村水泥砼路面巷道10535平方米，路面宽度2/2.5/3米，路面长度4052米</t>
  </si>
  <si>
    <t>张易镇扶贫联户巷道硬化</t>
  </si>
  <si>
    <t>贺套村、毛庄村、张易村、红庄村、驼巷村、盐泥村、黄堡村、南湾村、田堡村、马场村、陈沟村、闫关村</t>
  </si>
  <si>
    <t>硬化贺套村、毛庄村、张易村、盐泥村、黄堡村等村水泥砼路面巷道20035平方米， 路面宽度2/2.5/3米，路面长度7857米</t>
  </si>
  <si>
    <t>开城镇扶贫联户巷道硬化</t>
  </si>
  <si>
    <t>开城镇三十里铺村、二十里铺村、郭庙村、柯庄村、彭庄村</t>
  </si>
  <si>
    <t>硬化三十里铺村、二十里铺村、郭庙村、柯庄村等村水泥砼路面巷道12035平方米，路面宽度2/2.5/3米，路面长度4628米</t>
  </si>
  <si>
    <t>河川乡扶贫联户巷道硬化</t>
  </si>
  <si>
    <t>中央专项彩票公益金支持扶贫资金</t>
  </si>
  <si>
    <t>康沟村、寨洼村、上坪村、上黄村、明川村、黄河村、骆驼河村</t>
  </si>
  <si>
    <t>硬化康沟村、上坪村、明川村、黄河等村水泥砼路面巷道16000平方米，路面宽度2/2.5/3米，路面长度5971米</t>
  </si>
  <si>
    <t>寨科乡扶贫联户巷道硬化</t>
  </si>
  <si>
    <t>蔡川村、大台村、湾掌村、李岔村、东淌村、新淌村、刘沟村、中川村</t>
  </si>
  <si>
    <t>硬化大台村、湾掌村、李岔村、东淌村等村水泥砼路面巷道20800平方米，路面宽度2/2.5/3米，路面长度7861米</t>
  </si>
  <si>
    <t>炭山乡贫联户巷道硬化</t>
  </si>
  <si>
    <t>石湾村、炭山村、新山村、古湾村、南坪村、阳洼村</t>
  </si>
  <si>
    <t>硬化石炭山村、新山村、阳洼等村水泥砼路面巷道24210平方米，路9139米</t>
  </si>
  <si>
    <t>官厅镇扶贫联户巷道硬化</t>
  </si>
  <si>
    <t>刘店村、庙台村、石庄村、高庄村、后川村、官厅村、程儿山村、薛庄村</t>
  </si>
  <si>
    <t>硬化刘店村、庙台村、石庄村、后川村等村水泥砼路面巷道9722米，路面长度4861米</t>
  </si>
  <si>
    <t>2020年农村联户道路硬化工程</t>
  </si>
  <si>
    <t>2020年彭堡镇农村联户道路硬化工程</t>
  </si>
  <si>
    <t>蒋口村、杨忠堡村、申庄村、别庄村</t>
  </si>
  <si>
    <t>新建3米以下农村联户道路9.8公里2500平方米</t>
  </si>
  <si>
    <t>2020年河川乡农村联户道路硬化工程</t>
  </si>
  <si>
    <t>上坪村、黄河村、海家坪村、母家沟村、骆驼河村、上台村</t>
  </si>
  <si>
    <t>新建3米以下农村联户道路22.4公里6900平方米</t>
  </si>
  <si>
    <t>2020年黄铎堡镇农村联户道路硬化工程</t>
  </si>
  <si>
    <t>铁家沟村、白河村、穆滩村、何家沟村、丰泽村</t>
  </si>
  <si>
    <t>新建3米以下农村联户道路15公里37000平方米</t>
  </si>
  <si>
    <t>2020年三营镇农村联户道路硬化工程</t>
  </si>
  <si>
    <t>甘沟村、新三营村</t>
  </si>
  <si>
    <t>新建3米以下农村联户道路7.29公里总面积为13000平方米</t>
  </si>
  <si>
    <t>2020年头营镇农村联户道路硬化工程</t>
  </si>
  <si>
    <t>坪乐村、张崖村、大疙瘩村、马庄村、杨河村、二营村、冯洼村、大北山村</t>
  </si>
  <si>
    <t>新建3米以下农村联户道路20.6公里52900平方米</t>
  </si>
  <si>
    <t>2020年张易镇农村联户道路硬化工程</t>
  </si>
  <si>
    <t>中央预算内投资用于“三农建设部分”</t>
  </si>
  <si>
    <t>毛庄村、贺套村、田堡村、黄堡村、驼巷村、上马泉村、红庄村、盐泥村、宋洼村</t>
  </si>
  <si>
    <t>新建3米以下农村联户道路26.84公里69300平方米</t>
  </si>
  <si>
    <t>2020年中河乡农村联户道路硬化工程</t>
  </si>
  <si>
    <t>曹河村、黄沟村、红崖村、上店村、硝口村、小沟村、油坊村、中河村</t>
  </si>
  <si>
    <t>新建3米以下农村联户道路23.12公里58000平方米</t>
  </si>
  <si>
    <t>2020年炭山乡农村联户道路硬化工程</t>
  </si>
  <si>
    <t>石湾村、新山村、古湾村、南坪村、炭山村</t>
  </si>
  <si>
    <t>新建3米以下农村联户20.74公里53980平方米</t>
  </si>
  <si>
    <t>2020年寨科乡农村联户道路硬化工程</t>
  </si>
  <si>
    <t>新淌村、李岔村、湾掌村、蔡川村、刘沟村、北淌村、中川村</t>
  </si>
  <si>
    <t>新建3米以下农村联户道路20.58公里61700平方米</t>
  </si>
  <si>
    <t>2020年官厅镇农村联户道路硬化工程</t>
  </si>
  <si>
    <t>程儿山村、庙台村
、官厅村、刘店村、石庄村</t>
  </si>
  <si>
    <t>新建3米以下农村联户道路15.8公里44000平方米</t>
  </si>
  <si>
    <t>2020年开城镇农村联户道路硬化工程</t>
  </si>
  <si>
    <t>上下青石村、郭庙村、双泉村、开城村、二、三十里铺村、柯庄村、彭庄村、黑刺沟村</t>
  </si>
  <si>
    <t>新建3米以下农村联户道路17.98公里总面积为44970平方米</t>
  </si>
  <si>
    <t>三、</t>
  </si>
  <si>
    <t>2019年危房危窑改造续建项目</t>
  </si>
  <si>
    <t>每户补助资金3万元</t>
  </si>
  <si>
    <t>官厅镇等11个乡镇153个行政村</t>
  </si>
  <si>
    <t>2019年6月底</t>
  </si>
  <si>
    <t>11个乡危房改造补助资金</t>
  </si>
  <si>
    <t>11个乡镇危房改造补助资金</t>
  </si>
  <si>
    <t>2020危房改造项目</t>
  </si>
  <si>
    <t>农村危房改造补助资金</t>
  </si>
  <si>
    <t>官厅镇等11个乡镇151个行政村</t>
  </si>
  <si>
    <t>11个乡镇300户危房改造补助资金</t>
  </si>
  <si>
    <t>人均住房面积未达到脱贫攻坚标准补面积项目</t>
  </si>
  <si>
    <t>四、</t>
  </si>
  <si>
    <t>农村人居环境整治项目</t>
  </si>
  <si>
    <t>2020年农村人居环境整治项目</t>
  </si>
  <si>
    <t>南坪村、中河村、油坊村、甘沟村、黑刺沟村、小马庄村、乔洼村、小沟村、高洪村、寇庄村、张易村、毛庄村</t>
  </si>
  <si>
    <t>垃圾治理</t>
  </si>
  <si>
    <t>2020年10月完成垃圾治理</t>
  </si>
  <si>
    <t>扶贫办合计</t>
  </si>
  <si>
    <t>雨露计划</t>
  </si>
  <si>
    <t>每年3000元，分春秋两季补助，每次补助1500元</t>
  </si>
  <si>
    <t>扶贫办</t>
  </si>
  <si>
    <t>官厅镇等11各乡镇涉及的行政村</t>
  </si>
  <si>
    <t>张玉海</t>
  </si>
  <si>
    <t>雨露计划补助全日制普通中专、职业高中、技工学校、成人中专、全日制普通大专、高职院校、技师学院学生每年3000元，分春秋两季补助，每次补助1500元。</t>
  </si>
  <si>
    <t>干部培训</t>
  </si>
  <si>
    <t>培训类</t>
  </si>
  <si>
    <t>扶贫部门干部、乡镇扶贫专干、贫困村干部及扶贫开发驻村工作队进行政策和业务能力拓展培训。</t>
  </si>
  <si>
    <t>扶贫贷款贴息</t>
  </si>
  <si>
    <t>扶贫贷款</t>
  </si>
  <si>
    <t>官厅镇等11个乡镇涉及的行政村</t>
  </si>
  <si>
    <t>用于建档立卡户贫困户贷款贴息。</t>
  </si>
  <si>
    <t>风险补偿金</t>
  </si>
  <si>
    <t>人社局合计</t>
  </si>
  <si>
    <t>精准脱贫能力技能培训</t>
  </si>
  <si>
    <t>2019年续建精准脱贫能力技能培训</t>
  </si>
  <si>
    <t>驾驶技能培训，C照3000元/人；B照以上(含B照)5000元/人；职业技能培训按等级、工种800－5000元/人。</t>
  </si>
  <si>
    <t>人社局</t>
  </si>
  <si>
    <t>11个乡镇</t>
  </si>
  <si>
    <t>赵向辉</t>
  </si>
  <si>
    <t>围绕市场用工需求，对全区建档立卡贫困户（含“十二五”生态移民）中有培训能力和培训愿望的劳动力，全年开展职业技能培训2100人（含驾驶员培训00人），财政涉农资金777万元，驾驶员培训对象年龄在18-50周岁，做到“应培尽培、应补尽补”</t>
  </si>
  <si>
    <t>围绕市场用工需求，对全区建档立卡贫困户（含“十二五”生态移民）有培训能力和培训愿望的劳动力，全年开展职业技能培训2100人（含驾驶员培训800人），财政涉农资金777万元，驾驶员培训对象年龄在18-50周岁，做到“应培尽培、应补尽补”</t>
  </si>
  <si>
    <t>2020年精准脱贫能力技能培训</t>
  </si>
  <si>
    <t>2020年全年</t>
  </si>
  <si>
    <t>围绕市场用工需求，对全区建档立卡贫困户（含“十二五”生态移民）中有培训能力和培训愿望的劳动力，全年开展职业技能培训2300人（含驾驶员培训），驾驶员培训对象年龄在18-50周岁。</t>
  </si>
  <si>
    <t>脱贫致富带头人培训</t>
  </si>
  <si>
    <t>2020年脱贫致富带头人培训</t>
  </si>
  <si>
    <t>1000元/人</t>
  </si>
  <si>
    <t>11各乡镇涉及的行政村</t>
  </si>
  <si>
    <t>致富带头人培训380人。结合“两个带头人”工程，主要培训能带动发展特色养殖、种植和贫困群众脱贫致富增收产业的各类合作社负责人、致富能人、返乡创业者、村组干部、大学生村官、退伍军人等有创业意愿的劳动者，集中培训时间不得少于10天，培训结束后，进行跟踪创业指导，并组织致富带头人对建档立卡贫困户进行跟踪服务和产业带动。</t>
  </si>
  <si>
    <t>发改局</t>
  </si>
  <si>
    <t>固原市原州区"十三五"光伏扶贫项目</t>
  </si>
  <si>
    <t>资产收益扶贫</t>
  </si>
  <si>
    <t>新能源发电补助每度电0.38元，上网电费每度电0.25元。</t>
  </si>
  <si>
    <t>41个光伏扶贫村</t>
  </si>
  <si>
    <t>金占海</t>
  </si>
  <si>
    <t>全区共建成总装机容量19.79MW的村级光伏扶贫电站41个，预计年发电收入1670万元，每个贫困村村集体净收入可达30万元以上，带动6524户贫困户受益。</t>
  </si>
  <si>
    <t>填表说明：</t>
  </si>
  <si>
    <t>1、项目类别包括：农业生产发展类、农村基础设施建设类、雨露计划、扶贫贷款贴息、资产收益扶贫、壮大村集体收入、扶贫保、技能培训、扶贫产业担保基金和风险补偿金。</t>
  </si>
  <si>
    <t>2、资金来源包括：中央20项、自治区17项、市级安排资金、县级安排资金。</t>
  </si>
  <si>
    <t>3、补助标准：涉及到到户补助时填写，不涉及不填写。</t>
  </si>
  <si>
    <t>4、实施地点：涉及到村到户项目，具体填写到村。</t>
  </si>
  <si>
    <t>4、主要内容：填写项目实施主要内容；</t>
  </si>
  <si>
    <t>5、年度任务：填写项目年度具体内容，涉及续建项目填写当年实施任务。</t>
  </si>
  <si>
    <t xml:space="preserve">6、备注：如涉及项目资金的请注明是否为建档立卡贫困村、已脱贫销号村巩固提升工程 、有贫困人口的非贫困村；如涉及到户补助的请注明是否为建档立卡贫困户、非建档立卡贫困人口；如对农民专业合作组织 农业产业化龙头企业 致富带头人等支持的请注明是否与建档立卡贫困户建立密切的利益联系机制、是否为非建档立卡贫困人口  </t>
  </si>
  <si>
    <t>原州区2020年统筹整合使用财政涉农资金项目年终调整任务清单</t>
  </si>
  <si>
    <t>填报日期： 2020.8.31</t>
  </si>
  <si>
    <t>原州区农业农村局</t>
  </si>
  <si>
    <t>计划种植马铃薯2.3万亩、露地蔬菜5389亩、蘑菇菌棒3.2万只、牛2.8万头、羊5.5万只、生猪5811头、生态鸡15.6万只、肉兔1.3万只、圈棚42栋等。</t>
  </si>
  <si>
    <t>年初项目库调减资金652万元计划列入交通局2020年扶贫道路项目缺口。</t>
  </si>
  <si>
    <t>育苗移栽每亩补贴400元，直播每亩补贴300元。</t>
  </si>
  <si>
    <t xml:space="preserve"> 彭堡镇、头营镇、三营镇、中河乡、张易镇、开城镇</t>
  </si>
  <si>
    <t>建设集中连片露地冷凉蔬菜4个万亩、10个千亩和2个百亩示范基地36682.8亩。每1000亩需带动10户农户，其中建档立卡贫困户3户。</t>
  </si>
  <si>
    <t>建设露地冷凉蔬菜36682.8亩。</t>
  </si>
  <si>
    <t>瓜果类蔬菜（番茄、黄瓜、辣椒、瓜果等）按照40元/米标准补贴，菌类、叶菜类蔬菜按照20元/米标准补贴。</t>
  </si>
  <si>
    <t>彭堡镇惠德村等11个移民园区日光温室</t>
  </si>
  <si>
    <t>头营、黄铎堡等11个移民园区日光温室移民园区1862栋日光温室和2个拱棚移民园区297栋拱棚。</t>
  </si>
  <si>
    <t>日光温室1862栋和297栋拱棚。</t>
  </si>
  <si>
    <t>年初项目库调减资金414万元上缴，344万元用于2020年扶贫道路，70万元用于2020年联户道路</t>
  </si>
  <si>
    <t>农户自筹12元/米。</t>
  </si>
  <si>
    <t>采购日光温室棚膜81吨</t>
  </si>
  <si>
    <t>棚膜81吨</t>
  </si>
  <si>
    <t>2020年蔬菜产业担保基金</t>
  </si>
  <si>
    <t>生产发展</t>
  </si>
  <si>
    <t>一二三产业融合资金</t>
  </si>
  <si>
    <t>彭堡镇蔬菜相关经营主体自筹（或融资）配套，第一年按照1：5、第二年按照1：10
的方式撬动银行资金开展金融服务，促进蔬菜产业做大做强</t>
  </si>
  <si>
    <t>原州区彭堡镇</t>
  </si>
  <si>
    <t>为彭堡蔬菜产业发展作为贷款担保基金</t>
  </si>
  <si>
    <t>2019.3-2020.6</t>
  </si>
  <si>
    <t>2020.3-2020.12月底</t>
  </si>
  <si>
    <t>1、完成2019年11.8636万吨补贴资金兑付。2、配套自治区农作物秸秆综合利用重点县项目资金1094万元在原州区范围内推广青贮（含包膜青贮）、黄贮等饲草调制20万吨以上，对单个实施主体利用水泥池子调制饲草≥50m3的每吨补贴不超过100元，每户最多补贴3000元；包膜青贮≥30吨，每户最多补贴3000元。</t>
  </si>
  <si>
    <t>1、完成2019年11.8636万吨1186.3571万元补贴资金的兑付。
2、在原州区张易镇 、中河乡等11个乡镇范围内推广青贮（含包膜青贮）、同时配套自治区农作物秸秆综合利用重点县项目推广黄贮等饲草调制技术，全年调制饲草20万吨以上，实施粮改饲项目及饲草配送中心除外。</t>
  </si>
  <si>
    <t>年初项目库核减资金86万元上缴列入交通局2020年扶贫道路项目缺口。</t>
  </si>
  <si>
    <t>核减资金86万元上缴列入交通局2020年扶贫道路项目缺口。</t>
  </si>
  <si>
    <t>1、利民村肉牛出户入场。将肉牛出户入场进行集中饲养。2、支持出户入场的农户将原肉牛养殖圈棚改造成蘑菇种植棚。</t>
  </si>
  <si>
    <t>2020.3-2020.10</t>
  </si>
  <si>
    <t>1、原州区头营镇徐河村建设“一棵草”试验示范园区1个，总面积500亩；2、牧草示范推广面积15049.1亩。</t>
  </si>
  <si>
    <t>建设“一棵草”试验示范园区1个500亩、牧草示范推广面积15049.1亩。</t>
  </si>
  <si>
    <t>年初项目库核减资金4万元上缴列入交通局2020年扶贫道路项目缺口。</t>
  </si>
  <si>
    <t>按照“先贮后补助、先公示后兑付”的原则，对单个实施主体利用水泥池子调制饲草≥50m3的每吨补贴不超过100元，每户最多补贴3000元。</t>
  </si>
  <si>
    <t xml:space="preserve">原州区头营镇、官厅镇等11个乡镇项目实施者   </t>
  </si>
  <si>
    <t>2020年3月-2020年11月底</t>
  </si>
  <si>
    <t xml:space="preserve">   项目实施共计划补贴资金1094万元，来源为农业资源保护修复与利用资金，其中：中央资金764万元，自治区资金330万元；全年完成以黄贮为主的秸秆调制任务10万吨以上。</t>
  </si>
  <si>
    <t xml:space="preserve">    配套自治区资金330万元，全年完成以黄贮为主的秸秆调制任务10万吨以上。</t>
  </si>
  <si>
    <t>2020年羊良种补贴项目</t>
  </si>
  <si>
    <t>800元/只</t>
  </si>
  <si>
    <t>2020年9月－10月</t>
  </si>
  <si>
    <t>引进投放滩羊种公羊300只</t>
  </si>
  <si>
    <t>2020年优势特色产业集群建设</t>
  </si>
  <si>
    <t>存栏肉牛20-49头肉牛养殖户不超过5万元/户；存栏肉牛50-99头家庭农场及养殖大户每个不超过10万元；存栏肉牛100头以上合作社或养殖场、户，每个不超过20万元；年肉牛屠宰加工能力10万头500万元/个；肉牛活畜交易市场200万元/个；肉牛产品旗舰店50万元/个；肉牛线下营销网点5万元/个；肉牛产业社会化服务组织10万元/家；示范合作社创建6.6667万元/家。</t>
  </si>
  <si>
    <t>2020年8月－12月</t>
  </si>
  <si>
    <t>肉牛扩量工作</t>
  </si>
  <si>
    <t>新培育存栏肉牛20-49头肉牛养殖户60户；存栏肉牛50-99头家庭农场及养殖大户22场、户；存栏肉牛100头以上合作社或养殖场、户7个；新建肉牛屠宰加工厂1个；肉牛活畜交易市场1个；肉牛产品旗舰店3个；肉牛线下营销网点5个；肉牛产业社会化服务组织1家；示范合作社创建5家。</t>
  </si>
  <si>
    <t>2020年高产优质苜蓿示范建设项目</t>
  </si>
  <si>
    <t>600元/亩</t>
  </si>
  <si>
    <t>原州区张易、河川、炭山、寨科、彭堡、官厅镇、头营镇7个乡镇</t>
  </si>
  <si>
    <t>2020年3月－10月</t>
  </si>
  <si>
    <t>自治区下达原州区2020年高产优质苜蓿示范建设任1.0万亩，每亩补助资金600元，补助资金600万元。通过项目实施，全面提升苜蓿产量和质量，提升奶牛等草食动物生产效率和养殖效益。在灌溉条件下苜蓿干草亩产达到800公斤以上，旱地苜蓿干草亩产达到400公斤以上，苜蓿草产品质量达到国家标准2级以上，其中，粗蛋白质（CP）含量高于18%，酸性洗涤纤维（ADF）低于35%，中性洗涤纤维（NDF）低于45%，相对饲用价值（RFV）高于125%。</t>
  </si>
  <si>
    <t>原州区11个乡镇37个行政村</t>
  </si>
  <si>
    <t xml:space="preserve">    采取入村入户、田间地头等培训方式，紧密结合当地特色农业主导产业及贫困户意愿，培训建档立卡贫困人口2000人，培训时间不少于5天，其中理论培训2天，实操实训3天。使参训学员掌握1-2门实用技术。</t>
  </si>
  <si>
    <t xml:space="preserve">    培训建档立卡贫困人口2000人。</t>
  </si>
  <si>
    <t>采购地膜1881.4吨。</t>
  </si>
  <si>
    <t>对在原州区内种植小杂粮、油料面积超过300亩、最小连片面积大于50亩的企业（合作社、大户）给予每亩100元补贴，每个种植主体补贴面积不得大于2000亩，全区补贴27469.4亩，带动全区种植小杂粮7万亩（含张杂谷13号免费供种1.6亩）、油料5万亩；每个主体带10个建档立卡户脱贫致富。</t>
  </si>
  <si>
    <t>全区补贴小杂粮、油料面27469.4万亩。</t>
  </si>
  <si>
    <t>年初项目库调减资金30万元上缴列入交通局2020年扶贫道路项目缺口。</t>
  </si>
  <si>
    <t>原州区黄铎堡镇黄铎堡村等7个乡镇25个村</t>
  </si>
  <si>
    <t>农田建设补助资金</t>
  </si>
  <si>
    <t>1563元/亩</t>
  </si>
  <si>
    <t>彭堡镇撒门，三营镇孙家河等5个乡镇10个行政村</t>
  </si>
  <si>
    <t>2020年4月-2021年12月</t>
  </si>
  <si>
    <t>建设高标准农田建设2.7万亩，对我区农田水利基础设施等相关信息普查统计并上图入库，并对建设过程中永久性建筑物征地及青苗进行补偿。</t>
  </si>
  <si>
    <t>落实2.7万亩高标准农田建设任务，并全面开工建设，年底完成总工程量的80%。</t>
  </si>
  <si>
    <t>2020年原州区农业生产托管试点项目</t>
  </si>
  <si>
    <t>深松24元/亩，统防统治4.8元/亩，秸秆还田20元/亩，残膜回收12元/亩，青贮玉米48元/亩</t>
  </si>
  <si>
    <t>2020年8月-2020年12月</t>
  </si>
  <si>
    <t>2020年度内完成托管服务面积2.5万亩以上，以粮食、蔬菜等产业生产为补助对象，主要补助深松2.3万亩、秸秆还田2.188万亩、残膜回收1.7万亩、统防统治3.8万亩、青贮玉米1.3万亩。带动建档立卡户100户。</t>
  </si>
  <si>
    <t>2020年原州区家庭农场扶持发展项目</t>
  </si>
  <si>
    <t>计划扶持历年来被评定的自治区示范家庭农场11家，每家扶持6万元。</t>
  </si>
  <si>
    <t>头营、彭堡、张易、寨科、官厅</t>
  </si>
  <si>
    <t>扶持历年来被评定为四星级示范家庭农场，对已享受过整合资金项目补助的2016年、2017年评定的6家四星级示范家庭农场不予重复补贴，引导其健全管理制度、应用先进技术、加强基础设施建设、开展标准化生产。对从事产业扶贫、带动贫困人口脱贫致富效果明显的家庭农场优先倾斜。带动建档立卡户55户。</t>
  </si>
  <si>
    <t>2020年原州区农民合作社发展项目</t>
  </si>
  <si>
    <t>扶持2019年评定的自治区示范社3家，每家扶持10万元，2018年、2019年评定的县级示范社21家，每家扶持7万元。</t>
  </si>
  <si>
    <t>官厅、头营、张易、黄铎堡、彭堡、开城</t>
  </si>
  <si>
    <t>支持2019年自治区级示范社、2018年、2019年评定的县级示范社。扶持资金重点用于支持合作社建设农产品仓储保鲜设施，发展绿色生态农业，开展标准化生产、专业化服务，培育产业化联合体，建设组织化程度相对较高、带贫能力较强的专业化、标准化、规范化种养基地，支持提升技术应用和生产经营能力。带动建档立卡户240户。</t>
  </si>
  <si>
    <t>支持制度健全、管理规范、带动力强的2019年自治区级示范社、2018年、2019年评定的县级示范社。扶持资金重点用于支持合作社建设农产品仓储保鲜设施，发展绿色生态农业，开展标准化生产、专业化服务，培育产业化联合体，建设组织化程度相对较高、带贫能力较强的专业化、标准化、规范化种养基地，支持提升技术应用和生产经营能力。带动建档立卡户240户。</t>
  </si>
  <si>
    <t>2020年枸杞种植补贴项目</t>
  </si>
  <si>
    <t>700元/亩</t>
  </si>
  <si>
    <t>黄铎堡、南城、老庄等村；三营甘沟、孙家河、新三营、赵寺等村；头营杨郎、二营、马店等村；彭堡申庄、蒋口村；中河丰堡村；河川骆驼河村等乡镇村组</t>
  </si>
  <si>
    <t>新发展枸杞8140亩，其中黄铎堡474亩、南城90亩、老庄等村101亩；三营甘沟1836亩、孙家河300亩、新三营赵寺等村1460亩；头营杨郎234亩、二营300亩、马店171亩；彭堡申庄800亩、蒋口村1164亩；中河丰堡村710亩；河川骆驼河村500亩。</t>
  </si>
  <si>
    <t>新造枸杞8140亩</t>
  </si>
  <si>
    <t>年初项目库核减资金275万元调整用于水土保持2020年新山小流域治理项目</t>
  </si>
  <si>
    <t>2019年水土保持续建项目</t>
  </si>
  <si>
    <t>2020年水土保持项目</t>
  </si>
  <si>
    <t>原州区上店子小流域综合治理项目</t>
  </si>
  <si>
    <t>中河乡上店村、彭堡镇杨忠堡村</t>
  </si>
  <si>
    <t>2020</t>
  </si>
  <si>
    <t>新增水土流失治理面积16.74平方公里.其中：建设水平梯田53.33公顷，营造乔灌混交林330.25公顷，道路林3.9公顷，河堤林2.0公顷，村庄林2.8公顷，荒沟造林198.33公顷，荒坡造林123.22公顷，建设生产道路,4.86公里，田间道路3.2公里，修建过水路面3处，沟道砌护1.52公里，封禁治理1290.67公顷，修建宣传碑2座。</t>
  </si>
  <si>
    <t>2020年淤地坝除险加固工程</t>
  </si>
  <si>
    <t>寨科乡东淌村、河川乡寨洼村、康沟村、张易镇黄堡村</t>
  </si>
  <si>
    <t>共计4座，每座坝均增设溢洪道一处（芦草沟、水担沟、三道沟等3座骨干，四沟1座中型）</t>
  </si>
  <si>
    <t>原州区大北山坡耕地水土流失综合治理项目</t>
  </si>
  <si>
    <t>新增治理水土流失面积10.19平方公里，其中：建设水平梯田671.34公顷（10070.1亩）,配套田间道路40.28公里；规划造林348.16公顷（5222.4亩），其中，水土保持林342.89公顷（5143.35亩），生产道路两侧道路林5.27 公顷（5854株）；规划生产道路8.78公里。</t>
  </si>
  <si>
    <t>原州区新山小流域综合治理项目</t>
  </si>
  <si>
    <t>炭山乡新山村</t>
  </si>
  <si>
    <t>新增水土流失治理面积17.28平方公里.新修水平梯田206.92公顷，营造水土保持林292.96公顷，栽植行道树7661株（折合面积6.13公顷），发展庭院经济林4167株（折合面积3.33公顷，栽植村庄绿化林2800株（折合面积2.52公顷）封禁治理1216.49公顷；修建生产道路11.49公里，田间道路12.42公里，集雨场105个10500平方米，修建道路排水沟4.38公里，便桥8座，涵管4处，消力井8座，设立宣传牌3座</t>
  </si>
  <si>
    <t>2020年淤地坝维修工程</t>
  </si>
  <si>
    <t>官厅镇刘店村、张易镇黄堡村、田堡村、宋洼村、河川乡上坪村、明川村、寨科乡北淌村</t>
  </si>
  <si>
    <t>维修干沟、寺底沟等淤地坝工程</t>
  </si>
  <si>
    <t>中小河流治理项目</t>
  </si>
  <si>
    <t xml:space="preserve">清水河原州区(郑磨漫水桥～沙葱沟)段
综合治理工程第二批（防洪工程）
</t>
  </si>
  <si>
    <t>2020.8</t>
  </si>
  <si>
    <t>布设护岸工程15处总长6.79公里</t>
  </si>
  <si>
    <t>布设护岸工程15处总长6.79公里。防洪工程共布置护岸工程共 15 处，总长 6.79km。沈家河水库～徐河段布置护岸工程 5 处，总长 2.72Km；徐河～三营段布置护岸工程 10 处，总长 4.07Km。内坡比1：2.0。护坡采用格宾石笼网垫结构，厚0.3米，其下铺设土工布；基础采用格宾石笼结构，深1.0米，宽1.0米；护脚分两层布设，上层采用格宾石笼结构，宽2.0米，厚0.5米，下层采用格栅石笼结构，宽2.5米，厚0.5米。拜顶设泥结石巡护道路。</t>
  </si>
  <si>
    <t>五</t>
  </si>
  <si>
    <t>1、管网入户改造工程。铺设串巷管道149.6公里，入户管道493.72公里，入户改造工程4438户；新建调蓄水池6座，穿路拉管89.8公里，闸阀井42座，联户水表井825座，室外取水井4438座。安装水表4438块。
2、改造配套提升工程。新铺设管道10.5公里，更换管道51.9公里，配套改造蓄水池6座，穿路拉管30米，各类阀井1793座。
3、水源替换工程。水源替换工程3处，新建泵站2座，泵站前池2座，高位蓄水池2座，铺设扬水管道7公里，新建各类闸阀井16座，穿路拉管40座
4、信息自动化工程。安装水厂及泵站监测设备4处，水质监测5处，配套完善区总调中心的业务应用系统和通信系统。</t>
  </si>
  <si>
    <t>1、管网入户改造工程。铺设串巷管道149.6公里，入户管道493.72公里，入户改造工程4438户；新建调蓄水池6座，穿路拉管89.8公里，闸阀井42座，联户水表井825座，室外取水井4438座。安装水表4438块。
2、改造配套提升工程。新铺设管道10.5公里，更换管道51.9公里，配套改造蓄水池6座，穿路拉管30米，各类阀井1793座。
3、水源替换工程。水源替换工程3处，新建泵站2座，泵站前池2座，高位蓄水池2座，铺设扬水管道7公里，新建各类闸阀井16座，穿路拉管40座。
4、信息自动化工程。安装水厂及泵站监测设备4处，水质监测5处，配套完善区总调中心的业务应用系统和通信系统。</t>
  </si>
  <si>
    <t>六</t>
  </si>
  <si>
    <t>扬黄灌区蓄水池维修加固工程</t>
  </si>
  <si>
    <t>固原市原州区三营镇团结村蓄水池维修加固工程</t>
  </si>
  <si>
    <t>三营镇团结村</t>
  </si>
  <si>
    <t>2020.9</t>
  </si>
  <si>
    <t>维修加固3万立方米蓄水池1座。</t>
  </si>
  <si>
    <t>1、将蓄水池内坡复合防渗板全部拆除，拆除后重新铺设复合土工膜，砌护方式为水泥砂浆垫层厚3厘米，现浇砼格条内填卵石厚度0.2米。
2、外坡培厚：从池壁坡顶线外延3.0米处开始，基础及堤岸清基深0.5米，以1：2.5的坡比培厚至池底高程处。</t>
  </si>
  <si>
    <t>`</t>
  </si>
  <si>
    <t>2019年扶贫道路续建项目</t>
  </si>
  <si>
    <t>2019年续建贫困村道路水毁维修工程</t>
  </si>
  <si>
    <r>
      <t>2020年贫困村道路水毁维修工程</t>
    </r>
    <r>
      <rPr>
        <b/>
        <sz val="9"/>
        <rFont val="仿宋_GB2312"/>
        <family val="3"/>
      </rPr>
      <t>（2020年水毁维修原计划1000万元，本年度年终调整按50%列入项目库，调整为508.6万元）</t>
    </r>
  </si>
  <si>
    <t>农村道路修补路面，维修桥涵、边沟及交通安全设施等共计387.7公里</t>
  </si>
  <si>
    <t>完成农村道路修补路面，维修桥涵、边沟及交通安全设施等共计387.7公里任务</t>
  </si>
  <si>
    <r>
      <t>2020年扶贫道路建设</t>
    </r>
    <r>
      <rPr>
        <b/>
        <sz val="11"/>
        <rFont val="楷体_GB2312"/>
        <family val="3"/>
      </rPr>
      <t>（原计划12条路投资5732万元，本年度终调整按74.8%列入项目库，调整为4285万元））</t>
    </r>
  </si>
  <si>
    <t>原州区炭山至南坪农村公路（三台至南坪段）</t>
  </si>
  <si>
    <t>三台、南坪</t>
  </si>
  <si>
    <t>四级公路6.918公里，路基宽度6.5米，路面宽度6米，沥青砼路面。</t>
  </si>
  <si>
    <t>原州区S203线经油坊村至G309线农村公路</t>
  </si>
  <si>
    <t>油坊</t>
  </si>
  <si>
    <t>四级公路4.501公里，路基宽度4.5米，路面宽度3.5米，沥青砼路面。</t>
  </si>
  <si>
    <t>原州区张易至田堡农村公路</t>
  </si>
  <si>
    <t>张易、田堡</t>
  </si>
  <si>
    <t>三级公路2.12公里，路基宽度7.5米，路面宽度6.5米，沥青砼路面。</t>
  </si>
  <si>
    <t>原州区上青石至史磨农村公路</t>
  </si>
  <si>
    <t>上青石、史磨</t>
  </si>
  <si>
    <t>四级公路4.512公里，路基宽度4.5米，路面宽度3.5米，水泥砼路面。</t>
  </si>
  <si>
    <t>原州区河川乡骆驼河六组至七组农村公路</t>
  </si>
  <si>
    <t>骆驼河</t>
  </si>
  <si>
    <t>四级公路1.97公里，路基宽度6.5米，路面宽度6米，沥青砼路面。</t>
  </si>
  <si>
    <t>原州区头营镇张崖村道</t>
  </si>
  <si>
    <t>张崖</t>
  </si>
  <si>
    <t>乡村二级公路4.21公里，路基宽度4.5米，路面宽度3.5米，水泥砼路面。</t>
  </si>
  <si>
    <t>原州区陶庄至铁沟公路</t>
  </si>
  <si>
    <t>陶庄、铁沟</t>
  </si>
  <si>
    <t>四级公路5.32公里，路基宽度6.5米，路面宽度6米，沥青砼路面。</t>
  </si>
  <si>
    <t>原州区刘店至张洪农村公路</t>
  </si>
  <si>
    <t>刘店、张洪</t>
  </si>
  <si>
    <t>四级公路6.078公里，路基宽度4.5米，路面宽度3.5米，水泥砼路面。</t>
  </si>
  <si>
    <t>连户巷道硬化项目</t>
  </si>
  <si>
    <t>2020年农村连户道路硬化工程（原计划11个乡镇巷道投资8302万元，本年度终调整按75%列入项目库，调整为6240元）</t>
  </si>
  <si>
    <t>砖木结构房屋按危房改造标准建设的每平米补助1100元.砖木结构未按危房改造标准建设的、水泥盖板顶屋面，每平米补助800元.彩钢顶屋面房屋每平米补助750元.成品水泥预制房屋每平米补助900元</t>
  </si>
  <si>
    <t>原州区11个乡镇各个行政村</t>
  </si>
  <si>
    <t>按照“两不愁、三保障”总体目标，确保实现住房安全有保障，委托第三方鉴定结构对全区所有农户房屋进行安全鉴定，对安全住房面积不达标农户，按人均安全住房面积不低于13平米标准进行补建，缺多少补多少的原则。</t>
  </si>
  <si>
    <t>11个乡镇住房面积未达标补建面积1013户补助资金</t>
  </si>
  <si>
    <t>以村内干净整洁为标准</t>
  </si>
  <si>
    <t>围绕市场用工需求，对全区建档立卡贫困户中有培训能力和培训愿望的劳动力，全年开展职业技能培训2100人（含驾驶员培训00人），财政涉农资金777万元，驾驶员培训对象年龄在18-50周岁，做到“应培尽培、应补尽补”</t>
  </si>
  <si>
    <t>围绕市场用工需求，对全区建档立卡贫困户有培训能力和培训愿望的劳动力，全年开展职业技能培训2100人（含驾驶员培训800人），财政涉农资金777万元，驾驶员培训对象年龄在18-50周岁，做到“应培尽培、应补尽补”</t>
  </si>
  <si>
    <t>年初项目库调减86万元用于2020年水务局三营镇团结村蓄水池维修加固工程</t>
  </si>
  <si>
    <t>围绕市场用工需求，对全区建档立卡贫困户中有培训能力和培训愿望的劳动力，全年开展职业技能培训2300人（含驾驶员培训），驾驶员培训对象年龄在18-50周岁。</t>
  </si>
  <si>
    <t>年初项目库调减390万元，其中200万元用于水务局2020年新山小流域综合治理项目，90万元用于水务局2020年淤地坝维修工程</t>
  </si>
  <si>
    <t>41个贫困村光伏扶贫建设项目</t>
  </si>
  <si>
    <t>5、主要内容：填写项目实施主要内容；</t>
  </si>
  <si>
    <t>6、年度任务：填写项目年度具体内容，涉及续建项目填写当年实施任务。</t>
  </si>
  <si>
    <t xml:space="preserve">备注：如涉及项目资金的请注明是否为建档立卡贫困村、已脱贫销号村巩固提升工程 、有贫困人口的非贫困村；如涉及到户补助的请注明是否为建档立卡贫困户、非建档立卡贫困人口；如对农民专业合作组织 农业产业化龙头企业 致富带头人等支持的请注明是否与建档立卡贫困户建立密切的利益联系机制、是否为非建档立卡贫困人口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</si>
</sst>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s>
  <fonts count="121">
    <font>
      <sz val="11"/>
      <color theme="1"/>
      <name val="等线"/>
      <family val="0"/>
    </font>
    <font>
      <sz val="11"/>
      <name val="宋体"/>
      <family val="0"/>
    </font>
    <font>
      <sz val="12"/>
      <name val="等线"/>
      <family val="0"/>
    </font>
    <font>
      <sz val="14"/>
      <name val="等线"/>
      <family val="0"/>
    </font>
    <font>
      <b/>
      <sz val="12"/>
      <name val="楷体"/>
      <family val="3"/>
    </font>
    <font>
      <sz val="10"/>
      <name val="等线"/>
      <family val="0"/>
    </font>
    <font>
      <b/>
      <sz val="12"/>
      <name val="仿宋_GB2312"/>
      <family val="3"/>
    </font>
    <font>
      <sz val="12"/>
      <name val="仿宋_GB2312"/>
      <family val="3"/>
    </font>
    <font>
      <sz val="11"/>
      <name val="仿宋_GB2312"/>
      <family val="3"/>
    </font>
    <font>
      <b/>
      <sz val="12"/>
      <name val="等线"/>
      <family val="0"/>
    </font>
    <font>
      <b/>
      <sz val="20"/>
      <name val="方正小标宋_GBK"/>
      <family val="4"/>
    </font>
    <font>
      <sz val="20"/>
      <name val="方正小标宋_GBK"/>
      <family val="4"/>
    </font>
    <font>
      <sz val="11"/>
      <name val="方正小标宋_GBK"/>
      <family val="4"/>
    </font>
    <font>
      <b/>
      <sz val="14"/>
      <name val="黑体"/>
      <family val="3"/>
    </font>
    <font>
      <sz val="14"/>
      <name val="黑体"/>
      <family val="3"/>
    </font>
    <font>
      <sz val="11"/>
      <name val="黑体"/>
      <family val="3"/>
    </font>
    <font>
      <b/>
      <sz val="18"/>
      <name val="黑体"/>
      <family val="3"/>
    </font>
    <font>
      <b/>
      <sz val="11"/>
      <name val="黑体"/>
      <family val="3"/>
    </font>
    <font>
      <b/>
      <sz val="12"/>
      <name val="仿宋"/>
      <family val="3"/>
    </font>
    <font>
      <sz val="12"/>
      <name val="黑体"/>
      <family val="3"/>
    </font>
    <font>
      <b/>
      <sz val="12"/>
      <name val="黑体"/>
      <family val="3"/>
    </font>
    <font>
      <b/>
      <sz val="10"/>
      <name val="楷体"/>
      <family val="3"/>
    </font>
    <font>
      <b/>
      <sz val="14"/>
      <name val="楷体"/>
      <family val="3"/>
    </font>
    <font>
      <b/>
      <sz val="11"/>
      <name val="楷体"/>
      <family val="3"/>
    </font>
    <font>
      <sz val="12"/>
      <name val="楷体"/>
      <family val="3"/>
    </font>
    <font>
      <b/>
      <sz val="10"/>
      <name val="仿宋_GB2312"/>
      <family val="3"/>
    </font>
    <font>
      <sz val="10"/>
      <name val="仿宋_GB2312"/>
      <family val="3"/>
    </font>
    <font>
      <sz val="8"/>
      <name val="仿宋_GB2312"/>
      <family val="3"/>
    </font>
    <font>
      <b/>
      <sz val="14"/>
      <name val="仿宋_GB2312"/>
      <family val="3"/>
    </font>
    <font>
      <b/>
      <sz val="11"/>
      <name val="仿宋_GB2312"/>
      <family val="3"/>
    </font>
    <font>
      <b/>
      <sz val="12"/>
      <name val="楷体_GB2312"/>
      <family val="3"/>
    </font>
    <font>
      <b/>
      <sz val="11"/>
      <name val="楷体_GB2312"/>
      <family val="3"/>
    </font>
    <font>
      <sz val="8"/>
      <color indexed="8"/>
      <name val="仿宋_GB2312"/>
      <family val="3"/>
    </font>
    <font>
      <b/>
      <sz val="10"/>
      <color indexed="8"/>
      <name val="仿宋_GB2312"/>
      <family val="3"/>
    </font>
    <font>
      <b/>
      <sz val="10"/>
      <name val="楷体_GB2312"/>
      <family val="3"/>
    </font>
    <font>
      <sz val="10"/>
      <name val="楷体_GB2312"/>
      <family val="3"/>
    </font>
    <font>
      <b/>
      <sz val="14"/>
      <name val="仿宋"/>
      <family val="3"/>
    </font>
    <font>
      <sz val="9"/>
      <name val="仿宋_GB2312"/>
      <family val="3"/>
    </font>
    <font>
      <b/>
      <sz val="14"/>
      <name val="楷体_GB2312"/>
      <family val="3"/>
    </font>
    <font>
      <sz val="12"/>
      <name val="等线 Light"/>
      <family val="0"/>
    </font>
    <font>
      <sz val="10"/>
      <name val="黑体"/>
      <family val="3"/>
    </font>
    <font>
      <sz val="14"/>
      <name val="等线 Light"/>
      <family val="0"/>
    </font>
    <font>
      <sz val="10"/>
      <color indexed="8"/>
      <name val="仿宋_GB2312"/>
      <family val="3"/>
    </font>
    <font>
      <sz val="9"/>
      <name val="等线"/>
      <family val="0"/>
    </font>
    <font>
      <sz val="9"/>
      <color indexed="8"/>
      <name val="仿宋_GB2312"/>
      <family val="3"/>
    </font>
    <font>
      <sz val="8"/>
      <name val="黑体"/>
      <family val="3"/>
    </font>
    <font>
      <b/>
      <sz val="8"/>
      <name val="楷体"/>
      <family val="3"/>
    </font>
    <font>
      <sz val="10"/>
      <name val="楷体"/>
      <family val="3"/>
    </font>
    <font>
      <sz val="9"/>
      <name val="宋体"/>
      <family val="0"/>
    </font>
    <font>
      <b/>
      <sz val="9"/>
      <name val="仿宋_GB2312"/>
      <family val="3"/>
    </font>
    <font>
      <b/>
      <sz val="9"/>
      <name val="楷体"/>
      <family val="3"/>
    </font>
    <font>
      <sz val="8"/>
      <name val="等线"/>
      <family val="0"/>
    </font>
    <font>
      <b/>
      <sz val="18"/>
      <name val="仿宋_GB2312"/>
      <family val="3"/>
    </font>
    <font>
      <sz val="12"/>
      <name val="宋体"/>
      <family val="0"/>
    </font>
    <font>
      <b/>
      <sz val="6"/>
      <name val="等线"/>
      <family val="0"/>
    </font>
    <font>
      <b/>
      <sz val="8"/>
      <name val="等线"/>
      <family val="0"/>
    </font>
    <font>
      <sz val="12"/>
      <color indexed="10"/>
      <name val="等线"/>
      <family val="0"/>
    </font>
    <font>
      <sz val="11"/>
      <name val="楷体_GB2312"/>
      <family val="3"/>
    </font>
    <font>
      <sz val="12"/>
      <color indexed="10"/>
      <name val="仿宋_GB2312"/>
      <family val="3"/>
    </font>
    <font>
      <b/>
      <sz val="12"/>
      <color indexed="10"/>
      <name val="仿宋_GB2312"/>
      <family val="3"/>
    </font>
    <font>
      <b/>
      <sz val="11"/>
      <color indexed="10"/>
      <name val="仿宋_GB2312"/>
      <family val="3"/>
    </font>
    <font>
      <sz val="11"/>
      <color indexed="10"/>
      <name val="仿宋_GB2312"/>
      <family val="3"/>
    </font>
    <font>
      <sz val="10"/>
      <color indexed="10"/>
      <name val="仿宋_GB2312"/>
      <family val="3"/>
    </font>
    <font>
      <sz val="10"/>
      <name val="宋体"/>
      <family val="0"/>
    </font>
    <font>
      <b/>
      <sz val="10"/>
      <name val="等线"/>
      <family val="0"/>
    </font>
    <font>
      <sz val="11"/>
      <color indexed="10"/>
      <name val="等线"/>
      <family val="0"/>
    </font>
    <font>
      <b/>
      <sz val="11"/>
      <color indexed="42"/>
      <name val="等线"/>
      <family val="0"/>
    </font>
    <font>
      <b/>
      <sz val="13"/>
      <color indexed="54"/>
      <name val="等线"/>
      <family val="0"/>
    </font>
    <font>
      <sz val="11"/>
      <color indexed="8"/>
      <name val="等线"/>
      <family val="0"/>
    </font>
    <font>
      <sz val="11"/>
      <color indexed="16"/>
      <name val="等线"/>
      <family val="0"/>
    </font>
    <font>
      <i/>
      <sz val="11"/>
      <color indexed="23"/>
      <name val="等线"/>
      <family val="0"/>
    </font>
    <font>
      <b/>
      <sz val="11"/>
      <color indexed="54"/>
      <name val="等线"/>
      <family val="0"/>
    </font>
    <font>
      <u val="single"/>
      <sz val="11"/>
      <color indexed="20"/>
      <name val="等线"/>
      <family val="0"/>
    </font>
    <font>
      <b/>
      <sz val="11"/>
      <color indexed="63"/>
      <name val="等线"/>
      <family val="0"/>
    </font>
    <font>
      <sz val="11"/>
      <color indexed="42"/>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1"/>
      <color indexed="8"/>
      <name val="宋体"/>
      <family val="0"/>
    </font>
    <font>
      <sz val="11"/>
      <color indexed="8"/>
      <name val="Tahoma"/>
      <family val="2"/>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Tahoma"/>
      <family val="2"/>
    </font>
    <font>
      <sz val="11"/>
      <color theme="1"/>
      <name val="Calibri"/>
      <family val="0"/>
    </font>
    <font>
      <sz val="8"/>
      <color theme="1"/>
      <name val="仿宋_GB2312"/>
      <family val="3"/>
    </font>
    <font>
      <b/>
      <sz val="10"/>
      <color theme="1"/>
      <name val="仿宋_GB2312"/>
      <family val="3"/>
    </font>
    <font>
      <sz val="12"/>
      <name val="Calibri Light"/>
      <family val="0"/>
    </font>
    <font>
      <sz val="14"/>
      <name val="Calibri Light"/>
      <family val="0"/>
    </font>
    <font>
      <sz val="10"/>
      <color theme="1"/>
      <name val="仿宋_GB2312"/>
      <family val="3"/>
    </font>
    <font>
      <sz val="10"/>
      <name val="Calibri"/>
      <family val="0"/>
    </font>
    <font>
      <sz val="9"/>
      <color theme="1"/>
      <name val="仿宋_GB2312"/>
      <family val="3"/>
    </font>
    <font>
      <sz val="9"/>
      <name val="Calibri"/>
      <family val="0"/>
    </font>
    <font>
      <sz val="12"/>
      <name val="Calibri"/>
      <family val="0"/>
    </font>
    <font>
      <sz val="12"/>
      <color rgb="FFFF0000"/>
      <name val="等线"/>
      <family val="0"/>
    </font>
    <font>
      <sz val="12"/>
      <color rgb="FFFF0000"/>
      <name val="仿宋_GB2312"/>
      <family val="3"/>
    </font>
    <font>
      <b/>
      <sz val="12"/>
      <color rgb="FFFF0000"/>
      <name val="仿宋_GB2312"/>
      <family val="3"/>
    </font>
    <font>
      <b/>
      <sz val="11"/>
      <color rgb="FFFF0000"/>
      <name val="仿宋_GB2312"/>
      <family val="3"/>
    </font>
    <font>
      <sz val="11"/>
      <color rgb="FFFF0000"/>
      <name val="仿宋_GB2312"/>
      <family val="3"/>
    </font>
    <font>
      <sz val="10"/>
      <color rgb="FFFF0000"/>
      <name val="仿宋_GB2312"/>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42" fontId="68" fillId="0" borderId="0" applyFont="0" applyFill="0" applyBorder="0" applyAlignment="0" applyProtection="0"/>
    <xf numFmtId="0" fontId="0" fillId="2" borderId="0" applyNumberFormat="0" applyBorder="0" applyAlignment="0" applyProtection="0"/>
    <xf numFmtId="0" fontId="86" fillId="3" borderId="1" applyNumberFormat="0" applyAlignment="0" applyProtection="0"/>
    <xf numFmtId="44" fontId="68" fillId="0" borderId="0" applyFont="0" applyFill="0" applyBorder="0" applyAlignment="0" applyProtection="0"/>
    <xf numFmtId="41" fontId="68" fillId="0" borderId="0" applyFont="0" applyFill="0" applyBorder="0" applyAlignment="0" applyProtection="0"/>
    <xf numFmtId="0" fontId="0" fillId="4" borderId="0" applyNumberFormat="0" applyBorder="0" applyAlignment="0" applyProtection="0"/>
    <xf numFmtId="0" fontId="87" fillId="5" borderId="0" applyNumberFormat="0" applyBorder="0" applyAlignment="0" applyProtection="0"/>
    <xf numFmtId="43" fontId="68" fillId="0" borderId="0" applyFont="0" applyFill="0" applyBorder="0" applyAlignment="0" applyProtection="0"/>
    <xf numFmtId="0" fontId="88" fillId="6" borderId="0" applyNumberFormat="0" applyBorder="0" applyAlignment="0" applyProtection="0"/>
    <xf numFmtId="0" fontId="89" fillId="0" borderId="0" applyNumberFormat="0" applyFill="0" applyBorder="0" applyAlignment="0" applyProtection="0"/>
    <xf numFmtId="9" fontId="68" fillId="0" borderId="0" applyFont="0" applyFill="0" applyBorder="0" applyAlignment="0" applyProtection="0"/>
    <xf numFmtId="0" fontId="90" fillId="0" borderId="0" applyNumberFormat="0" applyFill="0" applyBorder="0" applyAlignment="0" applyProtection="0"/>
    <xf numFmtId="0" fontId="68" fillId="7" borderId="2" applyNumberFormat="0" applyFont="0" applyAlignment="0" applyProtection="0"/>
    <xf numFmtId="0" fontId="88" fillId="8" borderId="0" applyNumberFormat="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3" applyNumberFormat="0" applyFill="0" applyAlignment="0" applyProtection="0"/>
    <xf numFmtId="0" fontId="48" fillId="0" borderId="0">
      <alignment vertical="center"/>
      <protection/>
    </xf>
    <xf numFmtId="0" fontId="96" fillId="0" borderId="4" applyNumberFormat="0" applyFill="0" applyAlignment="0" applyProtection="0"/>
    <xf numFmtId="0" fontId="48" fillId="0" borderId="0">
      <alignment vertical="center"/>
      <protection/>
    </xf>
    <xf numFmtId="0" fontId="88" fillId="9" borderId="0" applyNumberFormat="0" applyBorder="0" applyAlignment="0" applyProtection="0"/>
    <xf numFmtId="0" fontId="91" fillId="0" borderId="5" applyNumberFormat="0" applyFill="0" applyAlignment="0" applyProtection="0"/>
    <xf numFmtId="0" fontId="88" fillId="10" borderId="0" applyNumberFormat="0" applyBorder="0" applyAlignment="0" applyProtection="0"/>
    <xf numFmtId="0" fontId="97" fillId="11" borderId="6" applyNumberFormat="0" applyAlignment="0" applyProtection="0"/>
    <xf numFmtId="0" fontId="98" fillId="11" borderId="1" applyNumberFormat="0" applyAlignment="0" applyProtection="0"/>
    <xf numFmtId="0" fontId="99" fillId="12" borderId="7" applyNumberFormat="0" applyAlignment="0" applyProtection="0"/>
    <xf numFmtId="0" fontId="0" fillId="13" borderId="0" applyNumberFormat="0" applyBorder="0" applyAlignment="0" applyProtection="0"/>
    <xf numFmtId="0" fontId="88" fillId="14" borderId="0" applyNumberFormat="0" applyBorder="0" applyAlignment="0" applyProtection="0"/>
    <xf numFmtId="0" fontId="100" fillId="0" borderId="8" applyNumberFormat="0" applyFill="0" applyAlignment="0" applyProtection="0"/>
    <xf numFmtId="0" fontId="101" fillId="0" borderId="9" applyNumberFormat="0" applyFill="0" applyAlignment="0" applyProtection="0"/>
    <xf numFmtId="0" fontId="102" fillId="15" borderId="0" applyNumberFormat="0" applyBorder="0" applyAlignment="0" applyProtection="0"/>
    <xf numFmtId="0" fontId="103" fillId="16" borderId="0" applyNumberFormat="0" applyBorder="0" applyAlignment="0" applyProtection="0"/>
    <xf numFmtId="0" fontId="53" fillId="0" borderId="0">
      <alignment vertical="center"/>
      <protection/>
    </xf>
    <xf numFmtId="0" fontId="0" fillId="17" borderId="0" applyNumberFormat="0" applyBorder="0" applyAlignment="0" applyProtection="0"/>
    <xf numFmtId="0" fontId="8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88" fillId="23" borderId="0" applyNumberFormat="0" applyBorder="0" applyAlignment="0" applyProtection="0"/>
    <xf numFmtId="0" fontId="84" fillId="0" borderId="0" applyProtection="0">
      <alignment/>
    </xf>
    <xf numFmtId="0" fontId="88" fillId="24" borderId="0" applyNumberFormat="0" applyBorder="0" applyAlignment="0" applyProtection="0"/>
    <xf numFmtId="0" fontId="48" fillId="0" borderId="0">
      <alignment vertical="center"/>
      <protection/>
    </xf>
    <xf numFmtId="0" fontId="48" fillId="0" borderId="0">
      <alignment vertical="center"/>
      <protection/>
    </xf>
    <xf numFmtId="0" fontId="0" fillId="25" borderId="0" applyNumberFormat="0" applyBorder="0" applyAlignment="0" applyProtection="0"/>
    <xf numFmtId="0" fontId="0" fillId="26" borderId="0" applyNumberFormat="0" applyBorder="0" applyAlignment="0" applyProtection="0"/>
    <xf numFmtId="0" fontId="88" fillId="27" borderId="0" applyNumberFormat="0" applyBorder="0" applyAlignment="0" applyProtection="0"/>
    <xf numFmtId="0" fontId="48" fillId="0" borderId="0">
      <alignment vertical="center"/>
      <protection/>
    </xf>
    <xf numFmtId="0" fontId="0"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48" fillId="0" borderId="0">
      <alignment vertical="center"/>
      <protection/>
    </xf>
    <xf numFmtId="0" fontId="48" fillId="0" borderId="0">
      <alignment vertical="center"/>
      <protection/>
    </xf>
    <xf numFmtId="0" fontId="0" fillId="31" borderId="0" applyNumberFormat="0" applyBorder="0" applyAlignment="0" applyProtection="0"/>
    <xf numFmtId="0" fontId="88" fillId="32" borderId="0" applyNumberFormat="0" applyBorder="0" applyAlignment="0" applyProtection="0"/>
    <xf numFmtId="0" fontId="85" fillId="0" borderId="0">
      <alignment vertical="center"/>
      <protection/>
    </xf>
    <xf numFmtId="0" fontId="104" fillId="0" borderId="0">
      <alignment vertical="center"/>
      <protection/>
    </xf>
    <xf numFmtId="0" fontId="85" fillId="0" borderId="0">
      <alignment vertical="center"/>
      <protection/>
    </xf>
    <xf numFmtId="0" fontId="84"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48" fillId="0" borderId="0">
      <alignment vertical="center"/>
      <protection/>
    </xf>
    <xf numFmtId="0" fontId="84" fillId="0" borderId="0">
      <alignment/>
      <protection/>
    </xf>
    <xf numFmtId="0" fontId="84" fillId="0" borderId="0">
      <alignment/>
      <protection/>
    </xf>
    <xf numFmtId="0" fontId="105" fillId="0" borderId="0">
      <alignment/>
      <protection/>
    </xf>
    <xf numFmtId="0" fontId="84" fillId="0" borderId="0">
      <alignment vertical="center"/>
      <protection/>
    </xf>
    <xf numFmtId="0" fontId="48" fillId="0" borderId="0">
      <alignment vertical="center"/>
      <protection/>
    </xf>
  </cellStyleXfs>
  <cellXfs count="801">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0" fontId="3" fillId="0" borderId="0" xfId="0" applyFont="1" applyFill="1" applyAlignment="1">
      <alignment horizontal="center"/>
    </xf>
    <xf numFmtId="0" fontId="3" fillId="0" borderId="0" xfId="0" applyFont="1" applyFill="1" applyAlignment="1">
      <alignment/>
    </xf>
    <xf numFmtId="0" fontId="4" fillId="0" borderId="0" xfId="0" applyFont="1" applyFill="1" applyAlignment="1">
      <alignment/>
    </xf>
    <xf numFmtId="0" fontId="2" fillId="0" borderId="0"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2" fillId="0" borderId="0" xfId="0" applyFont="1" applyFill="1" applyBorder="1" applyAlignment="1">
      <alignment/>
    </xf>
    <xf numFmtId="0" fontId="2" fillId="0" borderId="0" xfId="0" applyFont="1" applyFill="1" applyAlignment="1">
      <alignment wrapText="1"/>
    </xf>
    <xf numFmtId="0" fontId="6" fillId="0" borderId="0" xfId="0" applyFont="1" applyFill="1" applyAlignment="1">
      <alignment horizontal="center" vertical="center"/>
    </xf>
    <xf numFmtId="0" fontId="7" fillId="0" borderId="0" xfId="0" applyFont="1" applyFill="1" applyAlignment="1">
      <alignment horizontal="left"/>
    </xf>
    <xf numFmtId="0" fontId="2" fillId="0" borderId="0" xfId="0" applyFont="1" applyFill="1" applyAlignment="1">
      <alignment horizontal="center" wrapText="1"/>
    </xf>
    <xf numFmtId="0" fontId="8" fillId="0" borderId="0" xfId="0" applyFont="1" applyFill="1" applyAlignment="1">
      <alignment horizontal="center" vertical="center" wrapText="1"/>
    </xf>
    <xf numFmtId="176" fontId="2" fillId="0" borderId="0" xfId="0" applyNumberFormat="1" applyFont="1" applyFill="1" applyAlignment="1">
      <alignment/>
    </xf>
    <xf numFmtId="0" fontId="2" fillId="0" borderId="0" xfId="0" applyFont="1" applyFill="1" applyAlignment="1">
      <alignment horizontal="left" wrapText="1"/>
    </xf>
    <xf numFmtId="0" fontId="9" fillId="0" borderId="0" xfId="0" applyFont="1" applyFill="1" applyAlignment="1">
      <alignment wrapText="1"/>
    </xf>
    <xf numFmtId="49" fontId="2" fillId="0" borderId="0" xfId="0" applyNumberFormat="1" applyFont="1" applyFill="1" applyAlignment="1">
      <alignment wrapText="1"/>
    </xf>
    <xf numFmtId="0" fontId="2" fillId="0" borderId="0" xfId="0" applyFont="1" applyFill="1" applyAlignment="1">
      <alignment horizontal="center" vertical="center" wrapText="1"/>
    </xf>
    <xf numFmtId="0" fontId="7" fillId="0" borderId="0" xfId="0" applyFont="1" applyFill="1" applyAlignment="1">
      <alignment horizontal="left" wrapText="1"/>
    </xf>
    <xf numFmtId="0" fontId="2" fillId="0" borderId="0" xfId="0" applyFont="1" applyFill="1" applyAlignment="1">
      <alignment horizontal="left" vertical="center" wrapText="1"/>
    </xf>
    <xf numFmtId="0" fontId="6" fillId="0" borderId="0" xfId="0" applyFont="1" applyFill="1" applyAlignment="1">
      <alignment horizontal="left"/>
    </xf>
    <xf numFmtId="0" fontId="10"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left" vertical="center" wrapText="1"/>
    </xf>
    <xf numFmtId="0" fontId="10" fillId="0" borderId="0" xfId="0" applyFont="1" applyFill="1" applyAlignment="1">
      <alignment horizontal="center" vertical="center" wrapText="1"/>
    </xf>
    <xf numFmtId="0" fontId="6" fillId="0" borderId="0" xfId="0" applyFont="1" applyFill="1" applyAlignment="1">
      <alignment horizontal="left" vertical="center"/>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horizontal="left" vertical="center"/>
    </xf>
    <xf numFmtId="0" fontId="17" fillId="0" borderId="10" xfId="0" applyFont="1" applyFill="1" applyBorder="1" applyAlignment="1">
      <alignment horizontal="center" vertical="center"/>
    </xf>
    <xf numFmtId="177"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horizontal="left" vertical="center"/>
    </xf>
    <xf numFmtId="176" fontId="18"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2" fillId="0" borderId="10" xfId="0" applyFont="1" applyFill="1" applyBorder="1" applyAlignment="1">
      <alignment horizontal="left" vertical="center"/>
    </xf>
    <xf numFmtId="0" fontId="22" fillId="0" borderId="10" xfId="0" applyFont="1" applyFill="1" applyBorder="1" applyAlignment="1">
      <alignment horizontal="center" vertical="center"/>
    </xf>
    <xf numFmtId="0" fontId="23" fillId="0" borderId="10" xfId="0" applyFont="1" applyFill="1" applyBorder="1" applyAlignment="1">
      <alignment horizontal="center" vertical="center"/>
    </xf>
    <xf numFmtId="176" fontId="2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6" fillId="0" borderId="10" xfId="49" applyFont="1" applyFill="1" applyBorder="1" applyAlignment="1">
      <alignment horizontal="left" vertical="center" wrapText="1"/>
      <protection/>
    </xf>
    <xf numFmtId="0" fontId="26" fillId="0" borderId="10" xfId="0" applyFont="1" applyFill="1" applyBorder="1" applyAlignment="1">
      <alignment horizontal="center" vertical="center" wrapText="1"/>
    </xf>
    <xf numFmtId="176" fontId="26"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0" fontId="28" fillId="0" borderId="11" xfId="49" applyFont="1" applyFill="1" applyBorder="1" applyAlignment="1">
      <alignment horizontal="left" vertical="center" wrapText="1"/>
      <protection/>
    </xf>
    <xf numFmtId="0" fontId="28" fillId="0" borderId="12" xfId="49" applyFont="1" applyFill="1" applyBorder="1" applyAlignment="1">
      <alignment horizontal="center" vertical="center" wrapText="1"/>
      <protection/>
    </xf>
    <xf numFmtId="0" fontId="29" fillId="0" borderId="13" xfId="49" applyFont="1" applyFill="1" applyBorder="1" applyAlignment="1">
      <alignment horizontal="center" vertical="center" wrapText="1"/>
      <protection/>
    </xf>
    <xf numFmtId="176" fontId="6"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0" fillId="0" borderId="10" xfId="0" applyFont="1" applyFill="1" applyBorder="1" applyAlignment="1">
      <alignment horizontal="center" vertical="center"/>
    </xf>
    <xf numFmtId="0" fontId="30" fillId="0" borderId="10" xfId="0" applyFont="1" applyFill="1" applyBorder="1" applyAlignment="1">
      <alignment horizontal="left" vertical="center"/>
    </xf>
    <xf numFmtId="0" fontId="31"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0" fontId="106" fillId="0" borderId="10" xfId="0" applyFont="1" applyFill="1" applyBorder="1" applyAlignment="1">
      <alignment horizontal="center" vertical="center" wrapText="1"/>
    </xf>
    <xf numFmtId="0" fontId="10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106" fillId="0" borderId="10" xfId="0" applyFont="1" applyFill="1" applyBorder="1" applyAlignment="1">
      <alignment horizontal="center" vertical="center" wrapText="1"/>
    </xf>
    <xf numFmtId="0" fontId="106" fillId="0" borderId="10" xfId="72" applyFont="1" applyFill="1" applyBorder="1" applyAlignment="1">
      <alignment horizontal="center" vertical="center" wrapText="1"/>
      <protection/>
    </xf>
    <xf numFmtId="0" fontId="6" fillId="0" borderId="14" xfId="0" applyFont="1" applyFill="1" applyBorder="1" applyAlignment="1">
      <alignment horizontal="center" vertical="center"/>
    </xf>
    <xf numFmtId="0" fontId="26" fillId="0" borderId="14" xfId="49" applyFont="1" applyFill="1" applyBorder="1" applyAlignment="1">
      <alignment horizontal="left" vertical="center" wrapText="1"/>
      <protection/>
    </xf>
    <xf numFmtId="0" fontId="106" fillId="0" borderId="14" xfId="0" applyFont="1" applyFill="1" applyBorder="1" applyAlignment="1">
      <alignment horizontal="center" vertical="center" wrapText="1"/>
    </xf>
    <xf numFmtId="0" fontId="6" fillId="0" borderId="10" xfId="0" applyFont="1" applyFill="1" applyBorder="1" applyAlignment="1">
      <alignment horizontal="center" vertical="center"/>
    </xf>
    <xf numFmtId="176" fontId="26" fillId="0" borderId="10" xfId="49" applyNumberFormat="1" applyFont="1" applyFill="1" applyBorder="1" applyAlignment="1">
      <alignment horizontal="center" vertical="center" wrapText="1"/>
      <protection/>
    </xf>
    <xf numFmtId="0" fontId="106" fillId="0" borderId="10" xfId="0" applyNumberFormat="1" applyFont="1" applyFill="1" applyBorder="1" applyAlignment="1">
      <alignment horizontal="center" vertical="center" wrapText="1"/>
    </xf>
    <xf numFmtId="0" fontId="34" fillId="0" borderId="10" xfId="49" applyFont="1" applyFill="1" applyBorder="1" applyAlignment="1">
      <alignment horizontal="center" vertical="center" wrapText="1"/>
      <protection/>
    </xf>
    <xf numFmtId="0" fontId="30"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7" fillId="0" borderId="10" xfId="0" applyFont="1" applyFill="1" applyBorder="1" applyAlignment="1">
      <alignment wrapText="1"/>
    </xf>
    <xf numFmtId="0" fontId="25" fillId="0" borderId="10" xfId="49" applyFont="1" applyFill="1" applyBorder="1" applyAlignment="1">
      <alignment horizontal="center" vertical="center" wrapText="1"/>
      <protection/>
    </xf>
    <xf numFmtId="0" fontId="30" fillId="0" borderId="15" xfId="49" applyFont="1" applyFill="1" applyBorder="1" applyAlignment="1">
      <alignment horizontal="center" vertical="center" wrapText="1"/>
      <protection/>
    </xf>
    <xf numFmtId="0" fontId="26" fillId="0" borderId="15" xfId="49" applyFont="1" applyFill="1" applyBorder="1" applyAlignment="1">
      <alignment horizontal="left" vertical="center" wrapText="1"/>
      <protection/>
    </xf>
    <xf numFmtId="0" fontId="26" fillId="0" borderId="15" xfId="0" applyFont="1" applyFill="1" applyBorder="1" applyAlignment="1">
      <alignment horizontal="center" vertical="center" wrapText="1"/>
    </xf>
    <xf numFmtId="0" fontId="35" fillId="0" borderId="10" xfId="0" applyFont="1" applyFill="1" applyBorder="1" applyAlignment="1">
      <alignment horizontal="center" vertical="center" wrapText="1"/>
    </xf>
    <xf numFmtId="176" fontId="26" fillId="0" borderId="10" xfId="0" applyNumberFormat="1" applyFont="1" applyFill="1" applyBorder="1" applyAlignment="1">
      <alignment horizontal="center" vertical="center" wrapText="1"/>
    </xf>
    <xf numFmtId="0" fontId="106" fillId="0" borderId="15" xfId="0" applyFont="1" applyFill="1" applyBorder="1" applyAlignment="1">
      <alignment horizontal="center" vertical="center" wrapText="1"/>
    </xf>
    <xf numFmtId="0" fontId="107" fillId="0" borderId="15" xfId="0" applyFont="1" applyFill="1" applyBorder="1" applyAlignment="1">
      <alignment horizontal="center" vertical="center" wrapText="1"/>
    </xf>
    <xf numFmtId="0" fontId="30" fillId="0" borderId="14" xfId="49" applyFont="1" applyFill="1" applyBorder="1" applyAlignment="1">
      <alignment horizontal="center" vertical="center" wrapText="1"/>
      <protection/>
    </xf>
    <xf numFmtId="0" fontId="26" fillId="0" borderId="14" xfId="0" applyFont="1" applyFill="1" applyBorder="1" applyAlignment="1">
      <alignment horizontal="center" vertical="center" wrapText="1"/>
    </xf>
    <xf numFmtId="0" fontId="106" fillId="0" borderId="14" xfId="0" applyFont="1" applyFill="1" applyBorder="1" applyAlignment="1">
      <alignment horizontal="center" vertical="center" wrapText="1"/>
    </xf>
    <xf numFmtId="0" fontId="107" fillId="0" borderId="14" xfId="0" applyFont="1" applyFill="1" applyBorder="1" applyAlignment="1">
      <alignment horizontal="center" vertical="center" wrapText="1"/>
    </xf>
    <xf numFmtId="0" fontId="6" fillId="0" borderId="16" xfId="0" applyFont="1" applyFill="1" applyBorder="1" applyAlignment="1">
      <alignment horizontal="center" vertical="center"/>
    </xf>
    <xf numFmtId="0" fontId="26" fillId="0" borderId="16" xfId="0" applyFont="1" applyFill="1" applyBorder="1" applyAlignment="1">
      <alignment horizontal="left" vertical="center" wrapText="1"/>
    </xf>
    <xf numFmtId="0" fontId="26" fillId="0" borderId="16" xfId="0" applyFont="1" applyFill="1" applyBorder="1" applyAlignment="1">
      <alignment horizontal="center" vertical="center" wrapText="1"/>
    </xf>
    <xf numFmtId="176" fontId="26" fillId="0" borderId="16" xfId="49" applyNumberFormat="1" applyFont="1" applyFill="1" applyBorder="1" applyAlignment="1">
      <alignment horizontal="center" vertical="center" wrapText="1"/>
      <protection/>
    </xf>
    <xf numFmtId="0" fontId="106" fillId="0" borderId="16" xfId="0" applyFont="1" applyFill="1" applyBorder="1" applyAlignment="1">
      <alignment horizontal="center" vertical="center" wrapText="1"/>
    </xf>
    <xf numFmtId="0" fontId="107" fillId="0" borderId="16" xfId="0" applyFont="1" applyFill="1" applyBorder="1" applyAlignment="1">
      <alignment horizontal="center" vertical="center" wrapText="1"/>
    </xf>
    <xf numFmtId="0" fontId="106" fillId="0" borderId="16" xfId="0" applyFont="1" applyFill="1" applyBorder="1" applyAlignment="1">
      <alignment horizontal="center" vertical="center" wrapText="1"/>
    </xf>
    <xf numFmtId="0" fontId="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176" fontId="26" fillId="0" borderId="10" xfId="49" applyNumberFormat="1" applyFont="1" applyFill="1" applyBorder="1" applyAlignment="1">
      <alignment horizontal="center" vertical="center" wrapText="1"/>
      <protection/>
    </xf>
    <xf numFmtId="0" fontId="106" fillId="0" borderId="10" xfId="0" applyFont="1" applyFill="1" applyBorder="1" applyAlignment="1">
      <alignment horizontal="center" vertical="center" wrapText="1"/>
    </xf>
    <xf numFmtId="0" fontId="107"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107" fillId="0" borderId="10" xfId="0" applyFont="1" applyFill="1" applyBorder="1" applyAlignment="1">
      <alignment horizontal="center" vertical="center" wrapText="1"/>
    </xf>
    <xf numFmtId="176" fontId="26" fillId="0" borderId="10" xfId="49" applyNumberFormat="1" applyFont="1" applyFill="1" applyBorder="1" applyAlignment="1">
      <alignment horizontal="center" vertical="center"/>
      <protection/>
    </xf>
    <xf numFmtId="0" fontId="7"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0" fillId="0" borderId="10" xfId="49" applyFont="1" applyFill="1" applyBorder="1" applyAlignment="1">
      <alignment horizontal="center" vertical="center" wrapText="1"/>
      <protection/>
    </xf>
    <xf numFmtId="0" fontId="34" fillId="0" borderId="10" xfId="49" applyFont="1" applyFill="1" applyBorder="1" applyAlignment="1">
      <alignment horizontal="center" vertical="center"/>
      <protection/>
    </xf>
    <xf numFmtId="0" fontId="34" fillId="0" borderId="10" xfId="0" applyFont="1" applyFill="1" applyBorder="1" applyAlignment="1">
      <alignment horizontal="left" vertical="center" wrapText="1"/>
    </xf>
    <xf numFmtId="0" fontId="34" fillId="0" borderId="10" xfId="0" applyFont="1" applyFill="1" applyBorder="1" applyAlignment="1">
      <alignment horizontal="center" vertical="center" wrapText="1"/>
    </xf>
    <xf numFmtId="176" fontId="25" fillId="0" borderId="10" xfId="49" applyNumberFormat="1" applyFont="1" applyFill="1" applyBorder="1" applyAlignment="1">
      <alignment horizontal="center" vertical="center"/>
      <protection/>
    </xf>
    <xf numFmtId="0" fontId="106" fillId="0" borderId="10" xfId="0" applyFont="1" applyFill="1" applyBorder="1" applyAlignment="1">
      <alignment horizontal="center" vertical="center" wrapText="1"/>
    </xf>
    <xf numFmtId="0" fontId="107" fillId="0" borderId="10" xfId="49" applyFont="1" applyFill="1" applyBorder="1" applyAlignment="1">
      <alignment horizontal="center" vertical="center" wrapText="1"/>
      <protection/>
    </xf>
    <xf numFmtId="0" fontId="106" fillId="0" borderId="10" xfId="49" applyFont="1" applyFill="1" applyBorder="1" applyAlignment="1">
      <alignment horizontal="center" vertical="center" wrapText="1"/>
      <protection/>
    </xf>
    <xf numFmtId="0" fontId="106" fillId="0" borderId="10" xfId="0" applyFont="1" applyFill="1" applyBorder="1" applyAlignment="1">
      <alignment horizontal="center" vertical="center" wrapText="1"/>
    </xf>
    <xf numFmtId="0" fontId="30" fillId="0" borderId="10" xfId="49" applyFont="1" applyFill="1" applyBorder="1" applyAlignment="1">
      <alignment horizontal="center" vertical="center"/>
      <protection/>
    </xf>
    <xf numFmtId="0" fontId="107" fillId="0" borderId="10" xfId="49" applyFont="1" applyFill="1" applyBorder="1" applyAlignment="1">
      <alignment horizontal="center" vertical="center" wrapText="1"/>
      <protection/>
    </xf>
    <xf numFmtId="0" fontId="6" fillId="0" borderId="15" xfId="0" applyFont="1" applyFill="1" applyBorder="1" applyAlignment="1">
      <alignment horizontal="center" vertical="center"/>
    </xf>
    <xf numFmtId="0" fontId="26" fillId="0" borderId="15" xfId="49" applyFont="1" applyFill="1" applyBorder="1" applyAlignment="1">
      <alignment horizontal="center" vertical="center" wrapText="1"/>
      <protection/>
    </xf>
    <xf numFmtId="9" fontId="106" fillId="0" borderId="15"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0" fontId="26" fillId="0" borderId="17" xfId="49" applyFont="1" applyFill="1" applyBorder="1" applyAlignment="1">
      <alignment horizontal="center" vertical="center" wrapText="1"/>
      <protection/>
    </xf>
    <xf numFmtId="0" fontId="26" fillId="0" borderId="17" xfId="0" applyFont="1" applyFill="1" applyBorder="1" applyAlignment="1">
      <alignment horizontal="center" vertical="center" wrapText="1"/>
    </xf>
    <xf numFmtId="9" fontId="106" fillId="0" borderId="17" xfId="0" applyNumberFormat="1" applyFont="1" applyFill="1" applyBorder="1" applyAlignment="1">
      <alignment horizontal="center" vertical="center" wrapText="1"/>
    </xf>
    <xf numFmtId="0" fontId="106" fillId="0" borderId="17" xfId="0" applyFont="1" applyFill="1" applyBorder="1" applyAlignment="1">
      <alignment horizontal="center" vertical="center" wrapText="1"/>
    </xf>
    <xf numFmtId="176" fontId="26" fillId="0" borderId="15" xfId="0" applyNumberFormat="1" applyFont="1" applyFill="1" applyBorder="1" applyAlignment="1">
      <alignment horizontal="center" vertical="center" wrapText="1"/>
    </xf>
    <xf numFmtId="176" fontId="26" fillId="0" borderId="14"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106" fillId="0" borderId="10" xfId="0" applyFont="1" applyFill="1" applyBorder="1" applyAlignment="1">
      <alignment horizontal="center" vertical="center" wrapText="1"/>
    </xf>
    <xf numFmtId="0" fontId="26" fillId="0" borderId="10" xfId="49" applyFont="1" applyFill="1" applyBorder="1" applyAlignment="1">
      <alignment horizontal="center" vertical="center" wrapText="1"/>
      <protection/>
    </xf>
    <xf numFmtId="176" fontId="7" fillId="0" borderId="10" xfId="49" applyNumberFormat="1" applyFont="1" applyFill="1" applyBorder="1" applyAlignment="1">
      <alignment horizontal="center" vertical="center" wrapText="1"/>
      <protection/>
    </xf>
    <xf numFmtId="176" fontId="36"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6" fillId="0" borderId="17" xfId="0" applyFont="1" applyFill="1" applyBorder="1" applyAlignment="1">
      <alignment horizontal="center" vertical="center"/>
    </xf>
    <xf numFmtId="0" fontId="26" fillId="0" borderId="1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6" fillId="0" borderId="17" xfId="49" applyFont="1" applyFill="1" applyBorder="1" applyAlignment="1">
      <alignment horizontal="center" vertical="center" wrapText="1"/>
      <protection/>
    </xf>
    <xf numFmtId="0" fontId="26"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6" fillId="0" borderId="14" xfId="49" applyFont="1" applyFill="1" applyBorder="1" applyAlignment="1">
      <alignment horizontal="center" vertical="center" wrapText="1"/>
      <protection/>
    </xf>
    <xf numFmtId="0" fontId="26" fillId="0" borderId="10" xfId="0" applyFont="1" applyFill="1" applyBorder="1" applyAlignment="1">
      <alignment horizontal="left" wrapText="1"/>
    </xf>
    <xf numFmtId="0" fontId="27" fillId="0" borderId="10" xfId="49" applyFont="1" applyFill="1" applyBorder="1" applyAlignment="1">
      <alignment horizontal="center" vertical="center" wrapText="1"/>
      <protection/>
    </xf>
    <xf numFmtId="0" fontId="37" fillId="0" borderId="10" xfId="0" applyFont="1" applyFill="1" applyBorder="1" applyAlignment="1">
      <alignment horizontal="left" vertical="center" wrapText="1"/>
    </xf>
    <xf numFmtId="0" fontId="37" fillId="0" borderId="10" xfId="49" applyFont="1" applyFill="1" applyBorder="1" applyAlignment="1">
      <alignment horizontal="center" vertical="center" wrapText="1"/>
      <protection/>
    </xf>
    <xf numFmtId="176" fontId="26" fillId="0" borderId="10" xfId="52" applyNumberFormat="1" applyFont="1" applyFill="1" applyBorder="1" applyAlignment="1" applyProtection="1">
      <alignment horizontal="center" vertical="center" wrapText="1"/>
      <protection/>
    </xf>
    <xf numFmtId="0" fontId="27" fillId="0" borderId="10" xfId="52" applyNumberFormat="1" applyFont="1" applyFill="1" applyBorder="1" applyAlignment="1" applyProtection="1">
      <alignment horizontal="center" vertical="center" wrapText="1"/>
      <protection/>
    </xf>
    <xf numFmtId="0" fontId="22" fillId="0" borderId="10" xfId="0" applyFont="1" applyFill="1" applyBorder="1" applyAlignment="1">
      <alignment horizontal="left" vertical="center" wrapText="1"/>
    </xf>
    <xf numFmtId="176" fontId="22" fillId="0" borderId="10" xfId="0" applyNumberFormat="1" applyFont="1" applyFill="1" applyBorder="1" applyAlignment="1">
      <alignment horizontal="center" vertical="center" wrapText="1"/>
    </xf>
    <xf numFmtId="0" fontId="26" fillId="0" borderId="15" xfId="0" applyFont="1" applyFill="1" applyBorder="1" applyAlignment="1">
      <alignment horizontal="left" vertical="center" wrapText="1"/>
    </xf>
    <xf numFmtId="0" fontId="25" fillId="0" borderId="15" xfId="49" applyFont="1" applyFill="1" applyBorder="1" applyAlignment="1">
      <alignment horizontal="center" vertical="center" wrapText="1"/>
      <protection/>
    </xf>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6" fillId="0" borderId="10" xfId="75" applyNumberFormat="1" applyFont="1" applyFill="1" applyBorder="1" applyAlignment="1">
      <alignment horizontal="left" vertical="center" wrapText="1"/>
      <protection/>
    </xf>
    <xf numFmtId="0" fontId="6"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176" fontId="7" fillId="0" borderId="10" xfId="0" applyNumberFormat="1" applyFont="1" applyFill="1" applyBorder="1" applyAlignment="1">
      <alignment horizontal="center" vertical="center"/>
    </xf>
    <xf numFmtId="0" fontId="6" fillId="0" borderId="10" xfId="49" applyFont="1" applyFill="1" applyBorder="1" applyAlignment="1">
      <alignment horizontal="center" vertical="center" wrapText="1"/>
      <protection/>
    </xf>
    <xf numFmtId="176" fontId="38" fillId="0" borderId="10" xfId="0" applyNumberFormat="1" applyFont="1" applyFill="1" applyBorder="1" applyAlignment="1">
      <alignment horizontal="center" vertical="center"/>
    </xf>
    <xf numFmtId="49" fontId="11" fillId="0" borderId="0" xfId="0" applyNumberFormat="1" applyFont="1" applyFill="1" applyAlignment="1">
      <alignment horizontal="center" vertical="center" wrapText="1"/>
    </xf>
    <xf numFmtId="0" fontId="7" fillId="0" borderId="0" xfId="57" applyNumberFormat="1" applyFont="1" applyFill="1" applyAlignment="1">
      <alignment horizontal="center" vertical="center" wrapText="1"/>
    </xf>
    <xf numFmtId="0" fontId="7" fillId="0" borderId="0" xfId="57" applyNumberFormat="1" applyFont="1" applyFill="1" applyAlignment="1" applyProtection="1">
      <alignment horizontal="center" vertical="center" wrapText="1"/>
      <protection locked="0"/>
    </xf>
    <xf numFmtId="0" fontId="7" fillId="0" borderId="0" xfId="57" applyNumberFormat="1" applyFont="1" applyFill="1" applyAlignment="1" applyProtection="1">
      <alignment horizontal="left" vertical="center" wrapText="1"/>
      <protection locked="0"/>
    </xf>
    <xf numFmtId="0" fontId="108" fillId="0" borderId="0" xfId="57" applyNumberFormat="1" applyFont="1" applyFill="1" applyBorder="1" applyAlignment="1" applyProtection="1">
      <alignment vertical="center" wrapText="1"/>
      <protection locked="0"/>
    </xf>
    <xf numFmtId="49" fontId="14" fillId="0" borderId="10" xfId="0" applyNumberFormat="1"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09" fillId="0" borderId="0" xfId="57" applyNumberFormat="1" applyFont="1" applyFill="1" applyAlignment="1" applyProtection="1">
      <alignment horizontal="center" vertical="center" wrapText="1"/>
      <protection locked="0"/>
    </xf>
    <xf numFmtId="0" fontId="40" fillId="0" borderId="14" xfId="0" applyFont="1" applyFill="1" applyBorder="1" applyAlignment="1">
      <alignment vertical="center" wrapText="1"/>
    </xf>
    <xf numFmtId="0" fontId="14" fillId="0" borderId="10" xfId="0" applyFont="1" applyFill="1" applyBorder="1" applyAlignment="1">
      <alignment horizontal="left" vertical="center"/>
    </xf>
    <xf numFmtId="0" fontId="40"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lignment horizontal="left" vertical="center"/>
    </xf>
    <xf numFmtId="0" fontId="4" fillId="0" borderId="10" xfId="49"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7" fillId="0" borderId="10" xfId="49"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110" fillId="0" borderId="10" xfId="49" applyFont="1" applyFill="1" applyBorder="1" applyAlignment="1">
      <alignment horizontal="center" vertical="center" wrapText="1"/>
      <protection/>
    </xf>
    <xf numFmtId="0" fontId="110"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106" fillId="0" borderId="14" xfId="49" applyFont="1" applyFill="1" applyBorder="1" applyAlignment="1">
      <alignment horizontal="center" vertical="center" wrapText="1"/>
      <protection/>
    </xf>
    <xf numFmtId="0" fontId="2" fillId="0" borderId="14" xfId="0" applyFont="1" applyFill="1" applyBorder="1" applyAlignment="1">
      <alignment horizontal="left" vertical="center" wrapText="1"/>
    </xf>
    <xf numFmtId="49" fontId="110" fillId="0" borderId="10"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xf>
    <xf numFmtId="0" fontId="7" fillId="0" borderId="10" xfId="49" applyFont="1" applyFill="1" applyBorder="1" applyAlignment="1">
      <alignment horizontal="left" vertical="center" wrapText="1"/>
      <protection/>
    </xf>
    <xf numFmtId="0" fontId="110" fillId="0" borderId="15" xfId="49" applyFont="1" applyFill="1" applyBorder="1" applyAlignment="1">
      <alignment horizontal="center" vertical="center" wrapText="1"/>
      <protection/>
    </xf>
    <xf numFmtId="0" fontId="110" fillId="0" borderId="15" xfId="0" applyFont="1" applyFill="1" applyBorder="1" applyAlignment="1">
      <alignment horizontal="center" vertical="center" wrapText="1"/>
    </xf>
    <xf numFmtId="0" fontId="106" fillId="0" borderId="15" xfId="0" applyFont="1" applyFill="1" applyBorder="1" applyAlignment="1">
      <alignment horizontal="center" vertical="center" wrapText="1"/>
    </xf>
    <xf numFmtId="0" fontId="111" fillId="0" borderId="15" xfId="0" applyFont="1" applyFill="1" applyBorder="1" applyAlignment="1">
      <alignment horizontal="left" vertical="center" wrapText="1"/>
    </xf>
    <xf numFmtId="0" fontId="110" fillId="0" borderId="14" xfId="49" applyFont="1" applyFill="1" applyBorder="1" applyAlignment="1">
      <alignment horizontal="center" vertical="center" wrapText="1"/>
      <protection/>
    </xf>
    <xf numFmtId="0" fontId="110" fillId="0" borderId="14" xfId="0" applyFont="1" applyFill="1" applyBorder="1" applyAlignment="1">
      <alignment horizontal="center" vertical="center" wrapText="1"/>
    </xf>
    <xf numFmtId="0" fontId="106" fillId="0" borderId="14" xfId="0" applyFont="1" applyFill="1" applyBorder="1" applyAlignment="1">
      <alignment horizontal="center" vertical="center" wrapText="1"/>
    </xf>
    <xf numFmtId="0" fontId="111" fillId="0" borderId="14" xfId="0" applyFont="1" applyFill="1" applyBorder="1" applyAlignment="1">
      <alignment horizontal="left" vertical="center" wrapText="1"/>
    </xf>
    <xf numFmtId="0" fontId="110" fillId="0" borderId="16" xfId="49" applyFont="1" applyFill="1" applyBorder="1" applyAlignment="1">
      <alignment horizontal="center" vertical="center" wrapText="1"/>
      <protection/>
    </xf>
    <xf numFmtId="0" fontId="110"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110" fillId="0" borderId="10" xfId="0" applyFont="1" applyFill="1" applyBorder="1" applyAlignment="1">
      <alignment horizontal="center" vertical="center" wrapText="1"/>
    </xf>
    <xf numFmtId="0" fontId="25" fillId="0" borderId="10" xfId="49" applyFont="1" applyFill="1" applyBorder="1" applyAlignment="1">
      <alignment horizontal="left" vertical="center" wrapText="1"/>
      <protection/>
    </xf>
    <xf numFmtId="0" fontId="25" fillId="0" borderId="0" xfId="49" applyFont="1" applyFill="1" applyBorder="1" applyAlignment="1">
      <alignment horizontal="center" vertical="center" wrapText="1"/>
      <protection/>
    </xf>
    <xf numFmtId="0" fontId="110" fillId="0" borderId="10" xfId="49" applyFont="1" applyFill="1" applyBorder="1" applyAlignment="1">
      <alignment horizontal="center" vertical="center" wrapText="1"/>
      <protection/>
    </xf>
    <xf numFmtId="0" fontId="27" fillId="0" borderId="10" xfId="49" applyFont="1" applyFill="1" applyBorder="1" applyAlignment="1">
      <alignment horizontal="left" vertical="center" wrapText="1"/>
      <protection/>
    </xf>
    <xf numFmtId="0" fontId="110" fillId="0" borderId="10" xfId="49" applyFont="1" applyFill="1" applyBorder="1" applyAlignment="1">
      <alignment horizontal="center" vertical="center" wrapText="1"/>
      <protection/>
    </xf>
    <xf numFmtId="0" fontId="27" fillId="0" borderId="10" xfId="49" applyFont="1" applyFill="1" applyBorder="1" applyAlignment="1">
      <alignment horizontal="left" vertical="center" wrapText="1"/>
      <protection/>
    </xf>
    <xf numFmtId="0" fontId="112"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112" fillId="0" borderId="10" xfId="0" applyFont="1" applyFill="1" applyBorder="1" applyAlignment="1">
      <alignment horizontal="center" vertical="center" wrapText="1"/>
    </xf>
    <xf numFmtId="176" fontId="110" fillId="0" borderId="10" xfId="0" applyNumberFormat="1" applyFont="1" applyFill="1" applyBorder="1" applyAlignment="1">
      <alignment horizontal="center" vertical="center" wrapText="1"/>
    </xf>
    <xf numFmtId="0" fontId="43" fillId="0" borderId="10" xfId="0" applyFont="1" applyFill="1" applyBorder="1" applyAlignment="1">
      <alignment horizontal="left" vertical="center" wrapText="1"/>
    </xf>
    <xf numFmtId="0" fontId="110" fillId="0" borderId="10" xfId="0" applyFont="1" applyFill="1" applyBorder="1" applyAlignment="1">
      <alignment horizontal="center" vertical="center" wrapText="1"/>
    </xf>
    <xf numFmtId="0" fontId="106" fillId="0" borderId="10" xfId="0" applyFont="1" applyFill="1" applyBorder="1" applyAlignment="1">
      <alignment horizontal="center" vertical="center" wrapText="1"/>
    </xf>
    <xf numFmtId="0" fontId="106" fillId="0" borderId="15" xfId="49" applyFont="1" applyFill="1" applyBorder="1" applyAlignment="1">
      <alignment horizontal="center" vertical="center"/>
      <protection/>
    </xf>
    <xf numFmtId="0" fontId="2" fillId="0" borderId="15" xfId="0" applyFont="1" applyFill="1" applyBorder="1" applyAlignment="1">
      <alignment horizontal="left" vertical="center" wrapText="1"/>
    </xf>
    <xf numFmtId="0" fontId="110" fillId="0" borderId="17" xfId="49" applyFont="1" applyFill="1" applyBorder="1" applyAlignment="1">
      <alignment horizontal="center" vertical="center" wrapText="1"/>
      <protection/>
    </xf>
    <xf numFmtId="0" fontId="106" fillId="0" borderId="17" xfId="49" applyFont="1" applyFill="1" applyBorder="1" applyAlignment="1">
      <alignment horizontal="center" vertical="center"/>
      <protection/>
    </xf>
    <xf numFmtId="0" fontId="106" fillId="0" borderId="10" xfId="0" applyFont="1" applyFill="1" applyBorder="1" applyAlignment="1">
      <alignment horizontal="center" vertical="center" wrapText="1"/>
    </xf>
    <xf numFmtId="0" fontId="110" fillId="0" borderId="10" xfId="0" applyFont="1" applyFill="1" applyBorder="1" applyAlignment="1">
      <alignment horizontal="center" vertical="center" wrapText="1"/>
    </xf>
    <xf numFmtId="0" fontId="106" fillId="0" borderId="10" xfId="49" applyFont="1" applyFill="1" applyBorder="1" applyAlignment="1">
      <alignment horizontal="center" vertical="center" wrapText="1"/>
      <protection/>
    </xf>
    <xf numFmtId="0" fontId="110" fillId="0" borderId="13" xfId="49" applyFont="1" applyFill="1" applyBorder="1" applyAlignment="1">
      <alignment horizontal="center" vertical="center" wrapText="1"/>
      <protection/>
    </xf>
    <xf numFmtId="0" fontId="45" fillId="0" borderId="10" xfId="0" applyFont="1" applyFill="1" applyBorder="1" applyAlignment="1">
      <alignment horizontal="left" vertical="center" wrapText="1"/>
    </xf>
    <xf numFmtId="0" fontId="45"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6" fillId="0" borderId="10" xfId="0" applyFont="1" applyFill="1" applyBorder="1" applyAlignment="1">
      <alignment horizontal="left" vertical="center" wrapText="1"/>
    </xf>
    <xf numFmtId="0" fontId="46" fillId="0" borderId="10" xfId="0" applyFont="1" applyFill="1" applyBorder="1" applyAlignment="1">
      <alignment horizontal="left" vertical="center"/>
    </xf>
    <xf numFmtId="0" fontId="27"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27" fillId="0" borderId="17"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6" fillId="0" borderId="10" xfId="52" applyNumberFormat="1" applyFont="1" applyFill="1" applyBorder="1" applyAlignment="1" applyProtection="1">
      <alignment horizontal="center" vertical="center" wrapText="1"/>
      <protection/>
    </xf>
    <xf numFmtId="0" fontId="4" fillId="0" borderId="10" xfId="0" applyFont="1" applyFill="1" applyBorder="1" applyAlignment="1">
      <alignment horizontal="left" vertical="center"/>
    </xf>
    <xf numFmtId="49" fontId="26" fillId="0" borderId="15"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49" fontId="26" fillId="0" borderId="10" xfId="0" applyNumberFormat="1" applyFont="1" applyFill="1" applyBorder="1" applyAlignment="1">
      <alignment horizontal="center" vertical="center" wrapText="1"/>
    </xf>
    <xf numFmtId="0" fontId="37" fillId="0" borderId="10" xfId="75"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5" fillId="0" borderId="15" xfId="49" applyFont="1" applyFill="1" applyBorder="1" applyAlignment="1">
      <alignment horizontal="center" vertical="center" wrapText="1"/>
      <protection/>
    </xf>
    <xf numFmtId="0" fontId="27"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5" fillId="0" borderId="17" xfId="49" applyFont="1" applyFill="1" applyBorder="1" applyAlignment="1">
      <alignment horizontal="center" vertical="center" wrapText="1"/>
      <protection/>
    </xf>
    <xf numFmtId="0" fontId="27"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0" xfId="0" applyFont="1" applyFill="1" applyBorder="1" applyAlignment="1">
      <alignment vertical="center" wrapText="1"/>
    </xf>
    <xf numFmtId="0" fontId="21" fillId="0" borderId="14" xfId="0" applyFont="1" applyFill="1" applyBorder="1" applyAlignment="1">
      <alignment horizontal="center" vertical="center" wrapText="1"/>
    </xf>
    <xf numFmtId="0" fontId="25" fillId="0" borderId="14" xfId="49" applyFont="1" applyFill="1" applyBorder="1" applyAlignment="1">
      <alignment horizontal="center" vertical="center" wrapText="1"/>
      <protection/>
    </xf>
    <xf numFmtId="0" fontId="27" fillId="0" borderId="14" xfId="0" applyFont="1" applyFill="1" applyBorder="1" applyAlignment="1">
      <alignment horizontal="center" vertical="center" wrapText="1"/>
    </xf>
    <xf numFmtId="0" fontId="27" fillId="0" borderId="15" xfId="49" applyFont="1" applyFill="1" applyBorder="1" applyAlignment="1">
      <alignment horizontal="center" vertical="center" wrapText="1"/>
      <protection/>
    </xf>
    <xf numFmtId="0" fontId="27" fillId="0" borderId="14" xfId="49" applyFont="1" applyFill="1" applyBorder="1" applyAlignment="1">
      <alignment horizontal="center" vertical="center" wrapText="1"/>
      <protection/>
    </xf>
    <xf numFmtId="0" fontId="7" fillId="0" borderId="16"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176" fontId="7"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wrapText="1"/>
    </xf>
    <xf numFmtId="0" fontId="30" fillId="0" borderId="1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0" borderId="13" xfId="0" applyFont="1" applyFill="1" applyBorder="1" applyAlignment="1">
      <alignment horizontal="left" vertical="center" wrapText="1"/>
    </xf>
    <xf numFmtId="176" fontId="30"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5" xfId="0" applyFont="1" applyFill="1" applyBorder="1" applyAlignment="1">
      <alignment horizontal="center" vertical="center"/>
    </xf>
    <xf numFmtId="0" fontId="7" fillId="0" borderId="15"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6" fillId="0" borderId="14" xfId="0" applyFont="1" applyFill="1" applyBorder="1" applyAlignment="1">
      <alignment horizontal="center" vertical="center"/>
    </xf>
    <xf numFmtId="0" fontId="7" fillId="0" borderId="14" xfId="0" applyFont="1" applyFill="1" applyBorder="1" applyAlignment="1">
      <alignment horizontal="center" vertical="center" wrapText="1"/>
    </xf>
    <xf numFmtId="0" fontId="25" fillId="0" borderId="14" xfId="0" applyFont="1" applyFill="1" applyBorder="1" applyAlignment="1">
      <alignment horizontal="center" vertical="center" wrapText="1"/>
    </xf>
    <xf numFmtId="177" fontId="18" fillId="0" borderId="10" xfId="0" applyNumberFormat="1" applyFont="1" applyFill="1" applyBorder="1" applyAlignment="1">
      <alignment horizontal="center" vertical="center" wrapText="1"/>
    </xf>
    <xf numFmtId="0" fontId="29" fillId="0" borderId="10" xfId="49" applyFont="1" applyFill="1" applyBorder="1" applyAlignment="1">
      <alignment horizontal="center" vertical="center" wrapText="1"/>
      <protection/>
    </xf>
    <xf numFmtId="0" fontId="19" fillId="0" borderId="11" xfId="0" applyNumberFormat="1" applyFont="1" applyFill="1" applyBorder="1" applyAlignment="1">
      <alignment horizontal="left" vertical="center" wrapText="1"/>
    </xf>
    <xf numFmtId="0" fontId="19" fillId="0" borderId="12" xfId="0" applyNumberFormat="1" applyFont="1" applyFill="1" applyBorder="1" applyAlignment="1">
      <alignment horizontal="left" vertical="center" wrapText="1"/>
    </xf>
    <xf numFmtId="0" fontId="15" fillId="0" borderId="13" xfId="0" applyNumberFormat="1" applyFont="1" applyFill="1" applyBorder="1" applyAlignment="1">
      <alignment horizontal="left" vertical="center" wrapText="1"/>
    </xf>
    <xf numFmtId="0" fontId="26" fillId="0" borderId="10" xfId="64" applyFont="1" applyFill="1" applyBorder="1" applyAlignment="1">
      <alignment horizontal="left" vertical="center" wrapText="1"/>
      <protection/>
    </xf>
    <xf numFmtId="0" fontId="37" fillId="0" borderId="10" xfId="0" applyFont="1" applyFill="1" applyBorder="1" applyAlignment="1">
      <alignment horizontal="center" vertical="center" wrapText="1"/>
    </xf>
    <xf numFmtId="176" fontId="48" fillId="0" borderId="10" xfId="0" applyNumberFormat="1" applyFont="1" applyFill="1" applyBorder="1" applyAlignment="1">
      <alignment horizontal="center" vertical="center"/>
    </xf>
    <xf numFmtId="0" fontId="49" fillId="0" borderId="10" xfId="49" applyFont="1" applyFill="1" applyBorder="1" applyAlignment="1">
      <alignment horizontal="center" vertical="center" wrapText="1"/>
      <protection/>
    </xf>
    <xf numFmtId="0" fontId="26" fillId="0" borderId="15" xfId="64" applyFont="1" applyFill="1" applyBorder="1" applyAlignment="1">
      <alignment horizontal="center" vertical="center" wrapText="1"/>
      <protection/>
    </xf>
    <xf numFmtId="0" fontId="37" fillId="0" borderId="15" xfId="0" applyFont="1" applyFill="1" applyBorder="1" applyAlignment="1">
      <alignment horizontal="center" vertical="center" wrapText="1"/>
    </xf>
    <xf numFmtId="0" fontId="49" fillId="0" borderId="15" xfId="49" applyFont="1" applyFill="1" applyBorder="1" applyAlignment="1">
      <alignment horizontal="center" vertical="center" wrapText="1"/>
      <protection/>
    </xf>
    <xf numFmtId="0" fontId="26" fillId="0" borderId="14" xfId="64" applyFont="1" applyFill="1" applyBorder="1" applyAlignment="1">
      <alignment horizontal="center" vertical="center" wrapText="1"/>
      <protection/>
    </xf>
    <xf numFmtId="0" fontId="37" fillId="0" borderId="14" xfId="0" applyFont="1" applyFill="1" applyBorder="1" applyAlignment="1">
      <alignment horizontal="center" vertical="center" wrapText="1"/>
    </xf>
    <xf numFmtId="0" fontId="49" fillId="0" borderId="14" xfId="49" applyFont="1" applyFill="1" applyBorder="1" applyAlignment="1">
      <alignment horizontal="center" vertical="center" wrapText="1"/>
      <protection/>
    </xf>
    <xf numFmtId="176" fontId="48" fillId="0" borderId="15" xfId="0" applyNumberFormat="1" applyFont="1" applyFill="1" applyBorder="1" applyAlignment="1">
      <alignment horizontal="center" vertical="center"/>
    </xf>
    <xf numFmtId="0" fontId="50" fillId="0" borderId="10" xfId="0" applyFont="1" applyFill="1" applyBorder="1" applyAlignment="1">
      <alignment horizontal="center" vertical="center" wrapText="1"/>
    </xf>
    <xf numFmtId="0" fontId="26" fillId="0" borderId="10" xfId="64" applyNumberFormat="1" applyFont="1" applyFill="1" applyBorder="1" applyAlignment="1" applyProtection="1">
      <alignment horizontal="left" vertical="center" wrapText="1"/>
      <protection/>
    </xf>
    <xf numFmtId="177" fontId="37" fillId="0" borderId="10" xfId="0" applyNumberFormat="1" applyFont="1" applyFill="1" applyBorder="1" applyAlignment="1">
      <alignment horizontal="center" vertical="center" wrapText="1"/>
    </xf>
    <xf numFmtId="0" fontId="37" fillId="0" borderId="10" xfId="74" applyNumberFormat="1" applyFont="1" applyFill="1" applyBorder="1" applyAlignment="1">
      <alignment horizontal="center" vertical="center" wrapText="1"/>
      <protection/>
    </xf>
    <xf numFmtId="0" fontId="26" fillId="0" borderId="15" xfId="64" applyNumberFormat="1" applyFont="1" applyFill="1" applyBorder="1" applyAlignment="1" applyProtection="1">
      <alignment horizontal="center" vertical="center" wrapText="1"/>
      <protection/>
    </xf>
    <xf numFmtId="0" fontId="37" fillId="0" borderId="15" xfId="49" applyFont="1" applyFill="1" applyBorder="1" applyAlignment="1">
      <alignment horizontal="center" vertical="center" wrapText="1"/>
      <protection/>
    </xf>
    <xf numFmtId="0" fontId="26" fillId="0" borderId="14" xfId="64" applyNumberFormat="1" applyFont="1" applyFill="1" applyBorder="1" applyAlignment="1" applyProtection="1">
      <alignment horizontal="center" vertical="center" wrapText="1"/>
      <protection/>
    </xf>
    <xf numFmtId="0" fontId="37" fillId="0" borderId="14" xfId="49" applyFont="1" applyFill="1" applyBorder="1" applyAlignment="1">
      <alignment horizontal="center" vertical="center" wrapText="1"/>
      <protection/>
    </xf>
    <xf numFmtId="177" fontId="37" fillId="0" borderId="10" xfId="49" applyNumberFormat="1" applyFont="1" applyFill="1" applyBorder="1" applyAlignment="1">
      <alignment horizontal="center" vertical="center" wrapText="1"/>
      <protection/>
    </xf>
    <xf numFmtId="0" fontId="37" fillId="0" borderId="15" xfId="64" applyNumberFormat="1" applyFont="1" applyFill="1" applyBorder="1" applyAlignment="1" applyProtection="1">
      <alignment horizontal="center" vertical="center" wrapText="1"/>
      <protection/>
    </xf>
    <xf numFmtId="0" fontId="37" fillId="0" borderId="10" xfId="64" applyNumberFormat="1" applyFont="1" applyFill="1" applyBorder="1" applyAlignment="1" applyProtection="1">
      <alignment horizontal="center" vertical="center" wrapText="1"/>
      <protection/>
    </xf>
    <xf numFmtId="0" fontId="49" fillId="0" borderId="15" xfId="64" applyNumberFormat="1" applyFont="1" applyFill="1" applyBorder="1" applyAlignment="1" applyProtection="1">
      <alignment horizontal="center" vertical="center" wrapText="1"/>
      <protection/>
    </xf>
    <xf numFmtId="0" fontId="37" fillId="0" borderId="14" xfId="64" applyNumberFormat="1" applyFont="1" applyFill="1" applyBorder="1" applyAlignment="1" applyProtection="1">
      <alignment horizontal="center" vertical="center" wrapText="1"/>
      <protection/>
    </xf>
    <xf numFmtId="177" fontId="4" fillId="0" borderId="10" xfId="0" applyNumberFormat="1" applyFont="1" applyFill="1" applyBorder="1" applyAlignment="1">
      <alignment horizontal="center" vertical="center" wrapText="1"/>
    </xf>
    <xf numFmtId="178" fontId="26" fillId="0" borderId="15" xfId="72" applyNumberFormat="1" applyFont="1" applyFill="1" applyBorder="1" applyAlignment="1">
      <alignment horizontal="center" vertical="center" wrapText="1"/>
      <protection/>
    </xf>
    <xf numFmtId="0" fontId="37" fillId="0" borderId="15" xfId="0" applyFont="1" applyFill="1" applyBorder="1" applyAlignment="1">
      <alignment horizontal="center" vertical="center" wrapText="1"/>
    </xf>
    <xf numFmtId="176" fontId="37" fillId="0" borderId="10" xfId="0" applyNumberFormat="1" applyFont="1" applyFill="1" applyBorder="1" applyAlignment="1">
      <alignment horizontal="center" vertical="center"/>
    </xf>
    <xf numFmtId="0" fontId="50" fillId="0" borderId="15" xfId="0" applyFont="1" applyFill="1" applyBorder="1" applyAlignment="1">
      <alignment horizontal="center" vertical="center" wrapText="1"/>
    </xf>
    <xf numFmtId="0" fontId="49" fillId="0" borderId="15" xfId="49" applyFont="1" applyFill="1" applyBorder="1" applyAlignment="1">
      <alignment horizontal="center" vertical="center" wrapText="1"/>
      <protection/>
    </xf>
    <xf numFmtId="178" fontId="26" fillId="0" borderId="14" xfId="72" applyNumberFormat="1" applyFont="1" applyFill="1" applyBorder="1" applyAlignment="1">
      <alignment horizontal="left" vertical="center" wrapText="1"/>
      <protection/>
    </xf>
    <xf numFmtId="0" fontId="37" fillId="0" borderId="14"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49" fillId="0" borderId="14" xfId="49" applyFont="1" applyFill="1" applyBorder="1" applyAlignment="1">
      <alignment horizontal="center" vertical="center" wrapText="1"/>
      <protection/>
    </xf>
    <xf numFmtId="178" fontId="37" fillId="0" borderId="15" xfId="72" applyNumberFormat="1" applyFont="1" applyFill="1" applyBorder="1" applyAlignment="1">
      <alignment horizontal="center" vertical="center" wrapText="1"/>
      <protection/>
    </xf>
    <xf numFmtId="178" fontId="37" fillId="0" borderId="14" xfId="72" applyNumberFormat="1" applyFont="1" applyFill="1" applyBorder="1" applyAlignment="1">
      <alignment horizontal="center" vertical="center" wrapText="1"/>
      <protection/>
    </xf>
    <xf numFmtId="49" fontId="26" fillId="0" borderId="15" xfId="0" applyNumberFormat="1" applyFont="1" applyFill="1" applyBorder="1" applyAlignment="1">
      <alignment horizontal="center" vertical="center" wrapText="1"/>
    </xf>
    <xf numFmtId="0" fontId="47" fillId="0" borderId="15" xfId="0" applyFont="1" applyFill="1" applyBorder="1" applyAlignment="1">
      <alignment horizontal="center" vertical="center" wrapText="1"/>
    </xf>
    <xf numFmtId="0" fontId="37" fillId="0" borderId="15" xfId="0" applyFont="1" applyFill="1" applyBorder="1" applyAlignment="1">
      <alignment horizontal="left" vertical="center" wrapText="1"/>
    </xf>
    <xf numFmtId="49" fontId="26" fillId="0" borderId="17" xfId="0" applyNumberFormat="1" applyFont="1" applyFill="1" applyBorder="1" applyAlignment="1">
      <alignment horizontal="center" vertical="center" wrapText="1"/>
    </xf>
    <xf numFmtId="0" fontId="47" fillId="0" borderId="17" xfId="0" applyFont="1" applyFill="1" applyBorder="1" applyAlignment="1">
      <alignment horizontal="center" vertical="center" wrapText="1"/>
    </xf>
    <xf numFmtId="0" fontId="37" fillId="0" borderId="17" xfId="0" applyFont="1" applyFill="1" applyBorder="1" applyAlignment="1">
      <alignment horizontal="left" vertical="center" wrapText="1"/>
    </xf>
    <xf numFmtId="49" fontId="26" fillId="0" borderId="14" xfId="0" applyNumberFormat="1" applyFont="1" applyFill="1" applyBorder="1" applyAlignment="1">
      <alignment horizontal="center" vertical="center" wrapText="1"/>
    </xf>
    <xf numFmtId="0" fontId="47" fillId="0" borderId="14" xfId="0" applyFont="1" applyFill="1" applyBorder="1" applyAlignment="1">
      <alignment horizontal="center" vertical="center" wrapText="1"/>
    </xf>
    <xf numFmtId="0" fontId="37" fillId="0" borderId="14" xfId="0" applyFont="1" applyFill="1" applyBorder="1" applyAlignment="1">
      <alignment horizontal="left" vertical="center" wrapText="1"/>
    </xf>
    <xf numFmtId="0" fontId="26" fillId="0" borderId="15" xfId="49" applyFont="1" applyFill="1" applyBorder="1" applyAlignment="1">
      <alignment horizontal="center" vertical="center" wrapText="1"/>
      <protection/>
    </xf>
    <xf numFmtId="0" fontId="26" fillId="0" borderId="14" xfId="49" applyFont="1" applyFill="1" applyBorder="1" applyAlignment="1">
      <alignment horizontal="center" vertical="center" wrapText="1"/>
      <protection/>
    </xf>
    <xf numFmtId="49" fontId="7" fillId="0" borderId="16" xfId="0" applyNumberFormat="1" applyFont="1" applyFill="1" applyBorder="1" applyAlignment="1">
      <alignment horizontal="center" vertical="center" wrapText="1"/>
    </xf>
    <xf numFmtId="0" fontId="27" fillId="0" borderId="16"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7" fillId="0" borderId="1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49"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4" fillId="0" borderId="10" xfId="0" applyFont="1" applyFill="1" applyBorder="1" applyAlignment="1">
      <alignment vertical="center" wrapText="1"/>
    </xf>
    <xf numFmtId="176" fontId="37" fillId="0" borderId="10" xfId="68" applyNumberFormat="1" applyFont="1" applyFill="1" applyBorder="1" applyAlignment="1" applyProtection="1">
      <alignment horizontal="left" vertical="center" wrapText="1"/>
      <protection/>
    </xf>
    <xf numFmtId="176" fontId="37" fillId="0" borderId="10" xfId="68" applyNumberFormat="1" applyFont="1" applyFill="1" applyBorder="1" applyAlignment="1" applyProtection="1">
      <alignment vertical="center" wrapText="1"/>
      <protection/>
    </xf>
    <xf numFmtId="0" fontId="50" fillId="0" borderId="10" xfId="0" applyFont="1" applyFill="1" applyBorder="1" applyAlignment="1">
      <alignment horizontal="center" vertical="center"/>
    </xf>
    <xf numFmtId="0" fontId="50" fillId="0" borderId="10" xfId="0" applyFont="1" applyFill="1" applyBorder="1" applyAlignment="1">
      <alignment horizontal="left" vertical="center" wrapText="1"/>
    </xf>
    <xf numFmtId="0" fontId="37" fillId="0" borderId="15" xfId="49" applyFont="1" applyFill="1" applyBorder="1" applyAlignment="1">
      <alignment horizontal="left" vertical="center" wrapText="1"/>
      <protection/>
    </xf>
    <xf numFmtId="0" fontId="37" fillId="0" borderId="14" xfId="49" applyFont="1" applyFill="1" applyBorder="1" applyAlignment="1">
      <alignment horizontal="left" vertical="center" wrapText="1"/>
      <protection/>
    </xf>
    <xf numFmtId="0" fontId="37" fillId="0" borderId="15" xfId="64" applyNumberFormat="1" applyFont="1" applyFill="1" applyBorder="1" applyAlignment="1" applyProtection="1">
      <alignment horizontal="left" vertical="center" wrapText="1"/>
      <protection/>
    </xf>
    <xf numFmtId="0" fontId="37" fillId="0" borderId="14" xfId="64" applyNumberFormat="1" applyFont="1" applyFill="1" applyBorder="1" applyAlignment="1" applyProtection="1">
      <alignment horizontal="left" vertical="center" wrapText="1"/>
      <protection/>
    </xf>
    <xf numFmtId="0" fontId="37" fillId="0" borderId="15" xfId="0" applyFont="1" applyFill="1" applyBorder="1" applyAlignment="1">
      <alignment horizontal="center" vertical="center"/>
    </xf>
    <xf numFmtId="0" fontId="43" fillId="0" borderId="15" xfId="0" applyFont="1" applyFill="1" applyBorder="1" applyAlignment="1">
      <alignment horizontal="left" vertical="center" wrapText="1"/>
    </xf>
    <xf numFmtId="0" fontId="37" fillId="0" borderId="14" xfId="0" applyFont="1" applyFill="1" applyBorder="1" applyAlignment="1">
      <alignment vertical="center" wrapText="1"/>
    </xf>
    <xf numFmtId="0" fontId="37" fillId="0" borderId="14" xfId="0" applyFont="1" applyFill="1" applyBorder="1" applyAlignment="1">
      <alignment horizontal="center" vertical="center"/>
    </xf>
    <xf numFmtId="0" fontId="43" fillId="0" borderId="14" xfId="0" applyFont="1" applyFill="1" applyBorder="1" applyAlignment="1">
      <alignment horizontal="left" vertical="center" wrapText="1"/>
    </xf>
    <xf numFmtId="0" fontId="37" fillId="0" borderId="15" xfId="0" applyFont="1" applyFill="1" applyBorder="1" applyAlignment="1">
      <alignment horizontal="center" vertical="center"/>
    </xf>
    <xf numFmtId="0" fontId="43" fillId="0" borderId="15" xfId="0" applyFont="1" applyFill="1" applyBorder="1" applyAlignment="1">
      <alignment horizontal="left" vertical="center" wrapText="1"/>
    </xf>
    <xf numFmtId="0" fontId="37" fillId="0" borderId="14" xfId="0" applyFont="1" applyFill="1" applyBorder="1" applyAlignment="1">
      <alignment horizontal="center" vertical="center"/>
    </xf>
    <xf numFmtId="0" fontId="43" fillId="0" borderId="14"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176" fontId="22"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178" fontId="30" fillId="0" borderId="11" xfId="72" applyNumberFormat="1" applyFont="1" applyFill="1" applyBorder="1" applyAlignment="1">
      <alignment horizontal="left" vertical="center" wrapText="1"/>
      <protection/>
    </xf>
    <xf numFmtId="178" fontId="31" fillId="0" borderId="12" xfId="72" applyNumberFormat="1" applyFont="1" applyFill="1" applyBorder="1" applyAlignment="1">
      <alignment horizontal="left" vertical="center" wrapText="1"/>
      <protection/>
    </xf>
    <xf numFmtId="178" fontId="31" fillId="0" borderId="13" xfId="72" applyNumberFormat="1" applyFont="1" applyFill="1" applyBorder="1" applyAlignment="1">
      <alignment horizontal="left" vertical="center" wrapText="1"/>
      <protection/>
    </xf>
    <xf numFmtId="176" fontId="49" fillId="0" borderId="10" xfId="0" applyNumberFormat="1" applyFont="1" applyFill="1" applyBorder="1" applyAlignment="1">
      <alignment horizontal="center" vertical="center"/>
    </xf>
    <xf numFmtId="178" fontId="26" fillId="0" borderId="10" xfId="72" applyNumberFormat="1" applyFont="1" applyFill="1" applyBorder="1" applyAlignment="1">
      <alignment horizontal="center" vertical="center" wrapText="1"/>
      <protection/>
    </xf>
    <xf numFmtId="178" fontId="37" fillId="0" borderId="10" xfId="72" applyNumberFormat="1" applyFont="1" applyFill="1" applyBorder="1" applyAlignment="1">
      <alignment horizontal="center" vertical="center" wrapText="1"/>
      <protection/>
    </xf>
    <xf numFmtId="176" fontId="37" fillId="0" borderId="10" xfId="0" applyNumberFormat="1" applyFont="1" applyFill="1" applyBorder="1" applyAlignment="1">
      <alignment horizontal="left" vertical="center" wrapText="1"/>
    </xf>
    <xf numFmtId="178" fontId="26" fillId="0" borderId="15" xfId="72" applyNumberFormat="1" applyFont="1" applyFill="1" applyBorder="1" applyAlignment="1">
      <alignment horizontal="center" vertical="center" wrapText="1"/>
      <protection/>
    </xf>
    <xf numFmtId="176" fontId="37" fillId="0" borderId="10" xfId="0" applyNumberFormat="1" applyFont="1" applyFill="1" applyBorder="1" applyAlignment="1">
      <alignment horizontal="center" vertical="center"/>
    </xf>
    <xf numFmtId="176" fontId="37" fillId="0" borderId="15" xfId="0" applyNumberFormat="1" applyFont="1" applyFill="1" applyBorder="1" applyAlignment="1">
      <alignment horizontal="center" vertical="center" wrapText="1"/>
    </xf>
    <xf numFmtId="178" fontId="49" fillId="0" borderId="15" xfId="72" applyNumberFormat="1" applyFont="1" applyFill="1" applyBorder="1" applyAlignment="1">
      <alignment horizontal="center" vertical="center" wrapText="1"/>
      <protection/>
    </xf>
    <xf numFmtId="0" fontId="6" fillId="0" borderId="17" xfId="0" applyFont="1" applyFill="1" applyBorder="1" applyAlignment="1">
      <alignment horizontal="center" vertical="center"/>
    </xf>
    <xf numFmtId="178" fontId="26" fillId="0" borderId="17" xfId="72" applyNumberFormat="1" applyFont="1" applyFill="1" applyBorder="1" applyAlignment="1">
      <alignment horizontal="center" vertical="center" wrapText="1"/>
      <protection/>
    </xf>
    <xf numFmtId="178" fontId="37" fillId="0" borderId="17" xfId="72" applyNumberFormat="1" applyFont="1" applyFill="1" applyBorder="1" applyAlignment="1">
      <alignment horizontal="center" vertical="center" wrapText="1"/>
      <protection/>
    </xf>
    <xf numFmtId="176" fontId="37" fillId="0" borderId="17" xfId="0" applyNumberFormat="1" applyFont="1" applyFill="1" applyBorder="1" applyAlignment="1">
      <alignment horizontal="center" vertical="center" wrapText="1"/>
    </xf>
    <xf numFmtId="178" fontId="49" fillId="0" borderId="17" xfId="72" applyNumberFormat="1" applyFont="1" applyFill="1" applyBorder="1" applyAlignment="1">
      <alignment horizontal="center" vertical="center" wrapText="1"/>
      <protection/>
    </xf>
    <xf numFmtId="178" fontId="26" fillId="0" borderId="14" xfId="72" applyNumberFormat="1" applyFont="1" applyFill="1" applyBorder="1" applyAlignment="1">
      <alignment horizontal="center" vertical="center" wrapText="1"/>
      <protection/>
    </xf>
    <xf numFmtId="176" fontId="37" fillId="0" borderId="14" xfId="0" applyNumberFormat="1" applyFont="1" applyFill="1" applyBorder="1" applyAlignment="1">
      <alignment horizontal="center" vertical="center" wrapText="1"/>
    </xf>
    <xf numFmtId="178" fontId="49" fillId="0" borderId="14" xfId="72" applyNumberFormat="1" applyFont="1" applyFill="1" applyBorder="1" applyAlignment="1">
      <alignment horizontal="center" vertical="center" wrapText="1"/>
      <protection/>
    </xf>
    <xf numFmtId="178" fontId="30" fillId="0" borderId="12" xfId="72" applyNumberFormat="1" applyFont="1" applyFill="1" applyBorder="1" applyAlignment="1">
      <alignment horizontal="left" vertical="center" wrapText="1"/>
      <protection/>
    </xf>
    <xf numFmtId="178" fontId="30" fillId="0" borderId="13" xfId="72" applyNumberFormat="1" applyFont="1" applyFill="1" applyBorder="1" applyAlignment="1">
      <alignment horizontal="left" vertical="center" wrapText="1"/>
      <protection/>
    </xf>
    <xf numFmtId="0" fontId="37" fillId="0" borderId="11" xfId="0" applyFont="1" applyFill="1" applyBorder="1" applyAlignment="1">
      <alignment horizontal="left" vertical="center" wrapText="1"/>
    </xf>
    <xf numFmtId="0" fontId="49" fillId="0" borderId="12" xfId="49" applyFont="1" applyFill="1" applyBorder="1" applyAlignment="1">
      <alignment horizontal="center" vertical="center" wrapText="1"/>
      <protection/>
    </xf>
    <xf numFmtId="0" fontId="37" fillId="0" borderId="12"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27" fillId="0" borderId="10" xfId="0" applyFont="1" applyFill="1" applyBorder="1" applyAlignment="1">
      <alignment horizontal="center" vertical="top" wrapText="1"/>
    </xf>
    <xf numFmtId="0" fontId="37" fillId="0" borderId="10"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43" fillId="0" borderId="10" xfId="0" applyFont="1" applyFill="1" applyBorder="1" applyAlignment="1">
      <alignment/>
    </xf>
    <xf numFmtId="0" fontId="51" fillId="0" borderId="10" xfId="0" applyFont="1" applyFill="1" applyBorder="1" applyAlignment="1">
      <alignment/>
    </xf>
    <xf numFmtId="0" fontId="30" fillId="0" borderId="15" xfId="0" applyFont="1" applyFill="1" applyBorder="1" applyAlignment="1">
      <alignment horizontal="center" vertical="center"/>
    </xf>
    <xf numFmtId="0" fontId="26" fillId="0" borderId="18" xfId="0" applyFont="1" applyFill="1" applyBorder="1" applyAlignment="1">
      <alignment horizontal="center" vertical="center" wrapText="1"/>
    </xf>
    <xf numFmtId="176" fontId="37" fillId="0" borderId="10" xfId="0" applyNumberFormat="1" applyFont="1" applyFill="1" applyBorder="1" applyAlignment="1">
      <alignment horizontal="center" vertical="center" wrapText="1"/>
    </xf>
    <xf numFmtId="0" fontId="30" fillId="0" borderId="14" xfId="0" applyFont="1" applyFill="1" applyBorder="1" applyAlignment="1">
      <alignment horizontal="center" vertical="center"/>
    </xf>
    <xf numFmtId="0" fontId="26" fillId="0" borderId="19" xfId="0" applyFont="1" applyFill="1" applyBorder="1" applyAlignment="1">
      <alignment horizontal="center" vertical="center" wrapText="1"/>
    </xf>
    <xf numFmtId="0" fontId="26" fillId="0" borderId="11" xfId="0" applyFont="1" applyFill="1" applyBorder="1" applyAlignment="1">
      <alignment vertical="center" wrapText="1"/>
    </xf>
    <xf numFmtId="0" fontId="46" fillId="0" borderId="10" xfId="0" applyFont="1" applyFill="1" applyBorder="1" applyAlignment="1">
      <alignment horizontal="center" vertical="center" wrapText="1"/>
    </xf>
    <xf numFmtId="0" fontId="25" fillId="0" borderId="14" xfId="49" applyFont="1" applyFill="1" applyBorder="1" applyAlignment="1">
      <alignment horizontal="center" vertical="center" wrapText="1"/>
      <protection/>
    </xf>
    <xf numFmtId="0" fontId="27" fillId="0" borderId="14" xfId="0" applyFont="1" applyFill="1" applyBorder="1" applyAlignment="1">
      <alignment horizontal="center" vertical="center" wrapText="1"/>
    </xf>
    <xf numFmtId="0" fontId="6" fillId="0" borderId="10" xfId="49" applyFont="1" applyFill="1" applyBorder="1" applyAlignment="1">
      <alignment vertical="center" wrapText="1"/>
      <protection/>
    </xf>
    <xf numFmtId="0" fontId="38" fillId="0" borderId="10" xfId="0" applyFont="1" applyFill="1" applyBorder="1" applyAlignment="1">
      <alignment horizontal="center" vertical="center"/>
    </xf>
    <xf numFmtId="0" fontId="38" fillId="0" borderId="11" xfId="0" applyFont="1" applyFill="1" applyBorder="1" applyAlignment="1">
      <alignment horizontal="left" vertical="center"/>
    </xf>
    <xf numFmtId="0" fontId="38" fillId="0" borderId="12" xfId="0" applyFont="1" applyFill="1" applyBorder="1" applyAlignment="1">
      <alignment horizontal="center" vertical="center"/>
    </xf>
    <xf numFmtId="0" fontId="31" fillId="0" borderId="13"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1" xfId="0" applyFont="1" applyFill="1" applyBorder="1" applyAlignment="1">
      <alignment horizontal="left"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176" fontId="25" fillId="0" borderId="10" xfId="0" applyNumberFormat="1" applyFont="1" applyFill="1" applyBorder="1" applyAlignment="1">
      <alignment horizontal="center" vertical="center"/>
    </xf>
    <xf numFmtId="0" fontId="26" fillId="0" borderId="10" xfId="0" applyFont="1" applyFill="1" applyBorder="1" applyAlignment="1">
      <alignment vertical="center" wrapText="1"/>
    </xf>
    <xf numFmtId="0" fontId="52" fillId="0" borderId="10" xfId="0" applyFont="1" applyFill="1" applyBorder="1" applyAlignment="1">
      <alignment horizontal="center" vertical="center"/>
    </xf>
    <xf numFmtId="0" fontId="52" fillId="0" borderId="10" xfId="0" applyFont="1" applyFill="1" applyBorder="1" applyAlignment="1">
      <alignment horizontal="left" vertical="center"/>
    </xf>
    <xf numFmtId="0" fontId="29" fillId="0" borderId="10" xfId="0" applyFont="1" applyFill="1" applyBorder="1" applyAlignment="1">
      <alignment horizontal="center" vertical="center"/>
    </xf>
    <xf numFmtId="0" fontId="37" fillId="0" borderId="10" xfId="0" applyFont="1" applyFill="1" applyBorder="1" applyAlignment="1">
      <alignment vertical="center" wrapText="1"/>
    </xf>
    <xf numFmtId="0" fontId="5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37" fillId="0" borderId="10" xfId="0" applyFont="1" applyFill="1" applyBorder="1" applyAlignment="1">
      <alignment horizontal="center" vertical="center"/>
    </xf>
    <xf numFmtId="0" fontId="54" fillId="0" borderId="10" xfId="0" applyFont="1" applyFill="1" applyBorder="1" applyAlignment="1">
      <alignment horizontal="left" vertical="center" wrapText="1"/>
    </xf>
    <xf numFmtId="176" fontId="37" fillId="0" borderId="15" xfId="68" applyNumberFormat="1" applyFont="1" applyFill="1" applyBorder="1" applyAlignment="1" applyProtection="1">
      <alignment horizontal="center" vertical="center" wrapText="1"/>
      <protection/>
    </xf>
    <xf numFmtId="0" fontId="43" fillId="0" borderId="17" xfId="0" applyFont="1" applyFill="1" applyBorder="1" applyAlignment="1">
      <alignment horizontal="left" vertical="center" wrapText="1"/>
    </xf>
    <xf numFmtId="0" fontId="27" fillId="0" borderId="10" xfId="68" applyNumberFormat="1" applyFont="1" applyFill="1" applyBorder="1" applyAlignment="1" applyProtection="1">
      <alignment horizontal="center" vertical="center" wrapText="1"/>
      <protection/>
    </xf>
    <xf numFmtId="0" fontId="37" fillId="0" borderId="10" xfId="68" applyNumberFormat="1" applyFont="1" applyFill="1" applyBorder="1" applyAlignment="1" applyProtection="1">
      <alignment horizontal="center" vertical="center" wrapText="1"/>
      <protection/>
    </xf>
    <xf numFmtId="0" fontId="37" fillId="0" borderId="12" xfId="0" applyFont="1" applyFill="1" applyBorder="1" applyAlignment="1">
      <alignment vertical="center" wrapText="1"/>
    </xf>
    <xf numFmtId="0" fontId="37" fillId="0" borderId="13" xfId="0" applyFont="1" applyFill="1" applyBorder="1" applyAlignment="1">
      <alignment vertical="center" wrapText="1"/>
    </xf>
    <xf numFmtId="0" fontId="27" fillId="0" borderId="10" xfId="0" applyFont="1" applyFill="1" applyBorder="1" applyAlignment="1">
      <alignment horizontal="center" vertical="center"/>
    </xf>
    <xf numFmtId="0" fontId="50" fillId="0" borderId="13" xfId="0" applyFont="1" applyFill="1" applyBorder="1" applyAlignment="1">
      <alignment horizontal="center" vertical="center" wrapText="1"/>
    </xf>
    <xf numFmtId="0" fontId="37" fillId="0" borderId="10" xfId="0" applyNumberFormat="1" applyFont="1" applyFill="1" applyBorder="1" applyAlignment="1">
      <alignment horizontal="center" vertical="center"/>
    </xf>
    <xf numFmtId="0" fontId="113" fillId="0" borderId="10" xfId="0" applyFont="1" applyFill="1" applyBorder="1" applyAlignment="1">
      <alignment horizontal="left" vertical="center" wrapText="1"/>
    </xf>
    <xf numFmtId="0" fontId="37" fillId="0" borderId="15" xfId="0" applyNumberFormat="1" applyFont="1" applyFill="1" applyBorder="1" applyAlignment="1">
      <alignment horizontal="center" vertical="center"/>
    </xf>
    <xf numFmtId="0" fontId="113" fillId="0" borderId="15" xfId="0" applyFont="1" applyFill="1" applyBorder="1" applyAlignment="1">
      <alignment horizontal="left" vertical="center" wrapText="1"/>
    </xf>
    <xf numFmtId="0" fontId="37" fillId="0" borderId="14" xfId="0" applyNumberFormat="1" applyFont="1" applyFill="1" applyBorder="1" applyAlignment="1">
      <alignment horizontal="center" vertical="center"/>
    </xf>
    <xf numFmtId="0" fontId="113" fillId="0" borderId="14" xfId="0" applyFont="1" applyFill="1" applyBorder="1" applyAlignment="1">
      <alignment horizontal="left" vertical="center" wrapText="1"/>
    </xf>
    <xf numFmtId="0" fontId="2" fillId="0" borderId="10" xfId="0" applyFont="1" applyFill="1" applyBorder="1" applyAlignment="1">
      <alignment horizontal="left"/>
    </xf>
    <xf numFmtId="177" fontId="37" fillId="0" borderId="15" xfId="0" applyNumberFormat="1" applyFont="1" applyFill="1" applyBorder="1" applyAlignment="1">
      <alignment horizontal="center" vertical="center" wrapText="1"/>
    </xf>
    <xf numFmtId="177" fontId="37" fillId="0" borderId="14" xfId="0" applyNumberFormat="1" applyFont="1" applyFill="1" applyBorder="1" applyAlignment="1">
      <alignment horizontal="center" vertical="center" wrapText="1"/>
    </xf>
    <xf numFmtId="177" fontId="43" fillId="0" borderId="10" xfId="0" applyNumberFormat="1" applyFont="1" applyFill="1" applyBorder="1" applyAlignment="1">
      <alignment horizontal="center" vertical="center"/>
    </xf>
    <xf numFmtId="176" fontId="37" fillId="0" borderId="10" xfId="68" applyNumberFormat="1" applyFont="1" applyFill="1" applyBorder="1" applyAlignment="1" applyProtection="1">
      <alignment horizontal="center" vertical="center" wrapText="1"/>
      <protection/>
    </xf>
    <xf numFmtId="176" fontId="7" fillId="0" borderId="10" xfId="68" applyNumberFormat="1" applyFont="1" applyFill="1" applyBorder="1" applyAlignment="1" applyProtection="1">
      <alignment horizontal="center" vertical="center" wrapText="1"/>
      <protection/>
    </xf>
    <xf numFmtId="0" fontId="26" fillId="0" borderId="15" xfId="0" applyFont="1" applyFill="1" applyBorder="1" applyAlignment="1">
      <alignment horizontal="center" vertical="center"/>
    </xf>
    <xf numFmtId="176" fontId="26" fillId="0" borderId="15" xfId="68" applyNumberFormat="1" applyFont="1" applyFill="1" applyBorder="1" applyAlignment="1" applyProtection="1">
      <alignment horizontal="center" vertical="center" wrapText="1"/>
      <protection/>
    </xf>
    <xf numFmtId="0" fontId="26" fillId="0" borderId="14" xfId="0" applyFont="1" applyFill="1" applyBorder="1" applyAlignment="1">
      <alignment horizontal="center" vertical="center"/>
    </xf>
    <xf numFmtId="176" fontId="26" fillId="0" borderId="14" xfId="68" applyNumberFormat="1" applyFont="1" applyFill="1" applyBorder="1" applyAlignment="1" applyProtection="1">
      <alignment horizontal="center" vertical="center" wrapText="1"/>
      <protection/>
    </xf>
    <xf numFmtId="0" fontId="11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5" fillId="0" borderId="0" xfId="0" applyFont="1" applyFill="1" applyAlignment="1">
      <alignment horizontal="center" vertical="center" wrapText="1"/>
    </xf>
    <xf numFmtId="0" fontId="27" fillId="0" borderId="0" xfId="0" applyFont="1" applyFill="1" applyAlignment="1">
      <alignment horizontal="left" vertical="center" wrapText="1"/>
    </xf>
    <xf numFmtId="0" fontId="51" fillId="0" borderId="0" xfId="0" applyFont="1" applyFill="1" applyAlignment="1">
      <alignment horizontal="left" vertical="center" wrapText="1"/>
    </xf>
    <xf numFmtId="0" fontId="55" fillId="0" borderId="0" xfId="0" applyFont="1" applyFill="1" applyAlignment="1">
      <alignment horizontal="left" vertical="center" wrapText="1"/>
    </xf>
    <xf numFmtId="0" fontId="25" fillId="0" borderId="0" xfId="0" applyFont="1" applyFill="1" applyAlignment="1">
      <alignment horizontal="center" vertical="center"/>
    </xf>
    <xf numFmtId="0" fontId="27" fillId="0" borderId="0" xfId="0" applyFont="1" applyFill="1" applyAlignment="1">
      <alignment horizontal="left" vertical="center"/>
    </xf>
    <xf numFmtId="0" fontId="51" fillId="0" borderId="0" xfId="0" applyFont="1" applyFill="1" applyAlignment="1">
      <alignment horizontal="left" vertical="center"/>
    </xf>
    <xf numFmtId="0" fontId="6" fillId="0" borderId="0" xfId="0" applyFont="1" applyFill="1" applyAlignment="1">
      <alignment horizontal="center" vertical="center" wrapText="1"/>
    </xf>
    <xf numFmtId="0" fontId="9" fillId="0" borderId="0" xfId="0" applyFont="1" applyFill="1" applyAlignment="1">
      <alignment horizontal="left" wrapText="1"/>
    </xf>
    <xf numFmtId="49" fontId="2" fillId="0" borderId="0" xfId="0" applyNumberFormat="1" applyFont="1" applyFill="1" applyAlignment="1">
      <alignment horizontal="left" wrapText="1"/>
    </xf>
    <xf numFmtId="0" fontId="2" fillId="0" borderId="0" xfId="0" applyFont="1" applyFill="1" applyAlignment="1">
      <alignment/>
    </xf>
    <xf numFmtId="0" fontId="2" fillId="0" borderId="0" xfId="0" applyFont="1" applyFill="1" applyBorder="1" applyAlignment="1">
      <alignment/>
    </xf>
    <xf numFmtId="0" fontId="3" fillId="0" borderId="0" xfId="0" applyFont="1" applyFill="1" applyAlignment="1">
      <alignment horizontal="center"/>
    </xf>
    <xf numFmtId="0" fontId="3" fillId="0" borderId="0" xfId="0" applyFont="1" applyFill="1" applyAlignment="1">
      <alignment/>
    </xf>
    <xf numFmtId="0" fontId="2"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5" fillId="33" borderId="0" xfId="0" applyFont="1" applyFill="1" applyAlignment="1">
      <alignment/>
    </xf>
    <xf numFmtId="0" fontId="2" fillId="33" borderId="0" xfId="0" applyFont="1" applyFill="1" applyAlignment="1">
      <alignment/>
    </xf>
    <xf numFmtId="0" fontId="115" fillId="33" borderId="0" xfId="0" applyFont="1" applyFill="1" applyAlignment="1">
      <alignment/>
    </xf>
    <xf numFmtId="0" fontId="4" fillId="0" borderId="0" xfId="0" applyFont="1" applyFill="1" applyAlignment="1">
      <alignment/>
    </xf>
    <xf numFmtId="0" fontId="2" fillId="0" borderId="0" xfId="0" applyFont="1" applyFill="1" applyAlignment="1">
      <alignment wrapText="1"/>
    </xf>
    <xf numFmtId="0" fontId="6" fillId="0" borderId="0" xfId="0" applyFont="1" applyFill="1" applyAlignment="1">
      <alignment horizontal="center" vertical="center"/>
    </xf>
    <xf numFmtId="0" fontId="7" fillId="0" borderId="0" xfId="0" applyFont="1" applyFill="1" applyAlignment="1">
      <alignment horizontal="left"/>
    </xf>
    <xf numFmtId="0" fontId="2" fillId="0" borderId="0" xfId="0" applyFont="1" applyFill="1" applyAlignment="1">
      <alignment horizontal="center" wrapText="1"/>
    </xf>
    <xf numFmtId="0" fontId="8" fillId="33" borderId="0" xfId="0" applyFont="1" applyFill="1" applyAlignment="1">
      <alignment horizontal="center" vertical="center" wrapText="1"/>
    </xf>
    <xf numFmtId="176" fontId="2" fillId="0" borderId="0" xfId="0" applyNumberFormat="1" applyFont="1" applyFill="1" applyAlignment="1">
      <alignment/>
    </xf>
    <xf numFmtId="0" fontId="2" fillId="0" borderId="0" xfId="0" applyFont="1" applyFill="1" applyAlignment="1">
      <alignment horizontal="left" wrapText="1"/>
    </xf>
    <xf numFmtId="0" fontId="9" fillId="0" borderId="0" xfId="0" applyFont="1" applyFill="1" applyAlignment="1">
      <alignment wrapText="1"/>
    </xf>
    <xf numFmtId="49" fontId="2" fillId="0" borderId="0" xfId="0" applyNumberFormat="1" applyFont="1" applyFill="1" applyAlignment="1">
      <alignment wrapText="1"/>
    </xf>
    <xf numFmtId="0" fontId="2" fillId="0" borderId="0" xfId="0" applyFont="1" applyFill="1" applyAlignment="1">
      <alignment horizontal="center" vertical="center" wrapText="1"/>
    </xf>
    <xf numFmtId="0" fontId="7" fillId="0" borderId="0" xfId="0" applyFont="1" applyFill="1" applyAlignment="1">
      <alignment horizontal="left"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6" fillId="0" borderId="0" xfId="0" applyFont="1" applyFill="1" applyAlignment="1">
      <alignment horizontal="left"/>
    </xf>
    <xf numFmtId="0" fontId="10"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2" fillId="33" borderId="0" xfId="0" applyFont="1" applyFill="1" applyAlignment="1">
      <alignment horizontal="center" vertical="center"/>
    </xf>
    <xf numFmtId="0" fontId="11" fillId="0" borderId="0" xfId="0" applyFont="1" applyFill="1" applyAlignment="1">
      <alignment horizontal="left" vertical="center" wrapText="1"/>
    </xf>
    <xf numFmtId="0" fontId="10" fillId="0" borderId="0" xfId="0" applyFont="1" applyFill="1" applyAlignment="1">
      <alignment horizontal="center" vertical="center" wrapText="1"/>
    </xf>
    <xf numFmtId="0" fontId="6" fillId="0" borderId="0" xfId="0" applyFont="1" applyFill="1" applyAlignment="1">
      <alignment horizontal="left" vertical="center"/>
    </xf>
    <xf numFmtId="0" fontId="6" fillId="33" borderId="0" xfId="0" applyFont="1" applyFill="1" applyAlignment="1">
      <alignment horizontal="left" vertical="center"/>
    </xf>
    <xf numFmtId="0" fontId="13"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horizontal="left" vertical="center"/>
    </xf>
    <xf numFmtId="0" fontId="17" fillId="33" borderId="10" xfId="0" applyFont="1" applyFill="1" applyBorder="1" applyAlignment="1">
      <alignment horizontal="center" vertical="center"/>
    </xf>
    <xf numFmtId="176" fontId="13" fillId="34"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horizontal="left" vertical="center"/>
    </xf>
    <xf numFmtId="176" fontId="18"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2" fillId="0" borderId="10" xfId="0" applyFont="1" applyFill="1" applyBorder="1" applyAlignment="1">
      <alignment horizontal="left" vertical="center"/>
    </xf>
    <xf numFmtId="0" fontId="22" fillId="0" borderId="10" xfId="0" applyFont="1" applyFill="1" applyBorder="1" applyAlignment="1">
      <alignment horizontal="center" vertical="center"/>
    </xf>
    <xf numFmtId="0" fontId="23" fillId="33" borderId="10" xfId="0" applyFont="1" applyFill="1" applyBorder="1" applyAlignment="1">
      <alignment horizontal="center" vertical="center"/>
    </xf>
    <xf numFmtId="0" fontId="25" fillId="0" borderId="10" xfId="0" applyFont="1" applyFill="1" applyBorder="1" applyAlignment="1">
      <alignment horizontal="center" vertical="center"/>
    </xf>
    <xf numFmtId="0" fontId="26" fillId="33" borderId="10" xfId="0" applyFont="1" applyFill="1" applyBorder="1" applyAlignment="1">
      <alignment horizontal="center" vertical="center" wrapText="1"/>
    </xf>
    <xf numFmtId="0" fontId="28" fillId="0" borderId="10" xfId="0" applyFont="1" applyFill="1" applyBorder="1" applyAlignment="1">
      <alignment horizontal="center" vertical="center"/>
    </xf>
    <xf numFmtId="0" fontId="28" fillId="0" borderId="11" xfId="49" applyFont="1" applyFill="1" applyBorder="1" applyAlignment="1">
      <alignment horizontal="left" vertical="center" wrapText="1"/>
      <protection/>
    </xf>
    <xf numFmtId="0" fontId="28" fillId="0" borderId="12" xfId="49" applyFont="1" applyFill="1" applyBorder="1" applyAlignment="1">
      <alignment horizontal="center" vertical="center" wrapText="1"/>
      <protection/>
    </xf>
    <xf numFmtId="0" fontId="29" fillId="33" borderId="13" xfId="49"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0" fillId="0" borderId="10" xfId="0" applyFont="1" applyFill="1" applyBorder="1" applyAlignment="1">
      <alignment horizontal="left" vertical="center"/>
    </xf>
    <xf numFmtId="0" fontId="30" fillId="0" borderId="10" xfId="0" applyFont="1" applyFill="1" applyBorder="1" applyAlignment="1">
      <alignment horizontal="center" vertical="center"/>
    </xf>
    <xf numFmtId="0" fontId="31" fillId="33"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72" applyFont="1" applyFill="1" applyBorder="1" applyAlignment="1">
      <alignment horizontal="center" vertical="center" wrapText="1"/>
      <protection/>
    </xf>
    <xf numFmtId="0" fontId="6" fillId="0" borderId="14" xfId="0" applyFont="1" applyFill="1" applyBorder="1" applyAlignment="1">
      <alignment horizontal="center" vertical="center"/>
    </xf>
    <xf numFmtId="0" fontId="7" fillId="0" borderId="14" xfId="49" applyFont="1" applyFill="1" applyBorder="1" applyAlignment="1">
      <alignment horizontal="left" vertical="center" wrapText="1"/>
      <protection/>
    </xf>
    <xf numFmtId="0" fontId="7" fillId="0" borderId="14" xfId="0" applyFont="1" applyFill="1" applyBorder="1" applyAlignment="1">
      <alignment horizontal="center" wrapText="1"/>
    </xf>
    <xf numFmtId="0" fontId="30" fillId="0" borderId="10" xfId="49" applyFont="1" applyFill="1" applyBorder="1" applyAlignment="1">
      <alignment horizontal="center" vertical="center" wrapText="1"/>
      <protection/>
    </xf>
    <xf numFmtId="0" fontId="30"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7" fillId="0" borderId="10" xfId="0" applyFont="1" applyFill="1" applyBorder="1" applyAlignment="1">
      <alignment wrapText="1"/>
    </xf>
    <xf numFmtId="0" fontId="6" fillId="0" borderId="10" xfId="49"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30" fillId="0" borderId="15" xfId="49" applyFont="1" applyFill="1" applyBorder="1" applyAlignment="1">
      <alignment horizontal="center" vertical="center" wrapText="1"/>
      <protection/>
    </xf>
    <xf numFmtId="0" fontId="7" fillId="0" borderId="15" xfId="49" applyFont="1" applyFill="1" applyBorder="1" applyAlignment="1">
      <alignment horizontal="left" vertical="center" wrapText="1"/>
      <protection/>
    </xf>
    <xf numFmtId="0" fontId="57" fillId="33" borderId="10" xfId="0" applyFont="1" applyFill="1" applyBorder="1" applyAlignment="1">
      <alignment horizontal="center" vertical="center" wrapText="1"/>
    </xf>
    <xf numFmtId="0" fontId="30" fillId="0" borderId="14" xfId="49" applyFont="1" applyFill="1" applyBorder="1" applyAlignment="1">
      <alignment horizontal="center" vertical="center" wrapText="1"/>
      <protection/>
    </xf>
    <xf numFmtId="0" fontId="7" fillId="0" borderId="14" xfId="0" applyFont="1" applyFill="1" applyBorder="1" applyAlignment="1">
      <alignment horizontal="left" vertical="center" wrapText="1"/>
    </xf>
    <xf numFmtId="0" fontId="25" fillId="0" borderId="10" xfId="0" applyFont="1" applyFill="1" applyBorder="1" applyAlignment="1">
      <alignment horizontal="center" vertical="center"/>
    </xf>
    <xf numFmtId="0" fontId="26" fillId="0" borderId="10" xfId="0" applyFont="1" applyFill="1" applyBorder="1" applyAlignment="1">
      <alignment horizontal="left" vertical="center" wrapText="1"/>
    </xf>
    <xf numFmtId="0" fontId="25" fillId="0" borderId="10" xfId="49" applyFont="1" applyFill="1" applyBorder="1" applyAlignment="1">
      <alignment horizontal="center" vertical="center" wrapText="1"/>
      <protection/>
    </xf>
    <xf numFmtId="0" fontId="34" fillId="0" borderId="10"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4" fillId="33" borderId="10" xfId="0" applyFont="1" applyFill="1" applyBorder="1" applyAlignment="1">
      <alignment horizontal="center" vertical="center" wrapText="1"/>
    </xf>
    <xf numFmtId="0" fontId="26" fillId="0" borderId="10" xfId="0" applyFont="1" applyFill="1" applyBorder="1" applyAlignment="1">
      <alignment wrapText="1"/>
    </xf>
    <xf numFmtId="0" fontId="6" fillId="0" borderId="15" xfId="0" applyFont="1" applyFill="1" applyBorder="1" applyAlignment="1">
      <alignment horizontal="center" vertical="center"/>
    </xf>
    <xf numFmtId="0" fontId="7" fillId="0" borderId="15" xfId="49" applyFont="1" applyFill="1" applyBorder="1" applyAlignment="1">
      <alignment horizontal="center" vertical="center" wrapText="1"/>
      <protection/>
    </xf>
    <xf numFmtId="0" fontId="8" fillId="33" borderId="15" xfId="0" applyFont="1" applyFill="1" applyBorder="1" applyAlignment="1">
      <alignment horizontal="center" vertical="center" wrapText="1"/>
    </xf>
    <xf numFmtId="9" fontId="7" fillId="0" borderId="15" xfId="0" applyNumberFormat="1" applyFont="1" applyFill="1" applyBorder="1" applyAlignment="1">
      <alignment horizontal="center" vertical="center" wrapText="1"/>
    </xf>
    <xf numFmtId="0" fontId="6" fillId="0" borderId="15" xfId="49" applyFont="1" applyFill="1" applyBorder="1" applyAlignment="1">
      <alignment horizontal="center" vertical="center" wrapText="1"/>
      <protection/>
    </xf>
    <xf numFmtId="176" fontId="7" fillId="0" borderId="15" xfId="0" applyNumberFormat="1" applyFont="1" applyFill="1" applyBorder="1" applyAlignment="1">
      <alignment horizontal="center" vertical="center" wrapText="1"/>
    </xf>
    <xf numFmtId="0" fontId="8" fillId="33" borderId="14" xfId="0" applyFont="1" applyFill="1" applyBorder="1" applyAlignment="1">
      <alignment horizontal="center" vertical="center" wrapText="1"/>
    </xf>
    <xf numFmtId="176" fontId="7" fillId="0" borderId="14" xfId="0" applyNumberFormat="1" applyFont="1" applyFill="1" applyBorder="1" applyAlignment="1">
      <alignment horizontal="center" vertical="center" wrapText="1"/>
    </xf>
    <xf numFmtId="0" fontId="6" fillId="35" borderId="14" xfId="0" applyFont="1" applyFill="1" applyBorder="1" applyAlignment="1">
      <alignment horizontal="center" vertical="center"/>
    </xf>
    <xf numFmtId="0" fontId="26" fillId="35" borderId="10" xfId="0" applyFont="1" applyFill="1" applyBorder="1" applyAlignment="1">
      <alignment horizontal="left" vertical="center" wrapText="1"/>
    </xf>
    <xf numFmtId="0" fontId="7" fillId="35" borderId="15" xfId="0" applyFont="1" applyFill="1" applyBorder="1" applyAlignment="1">
      <alignment horizontal="center" vertical="center" wrapText="1"/>
    </xf>
    <xf numFmtId="0" fontId="8" fillId="35" borderId="10" xfId="0" applyFont="1" applyFill="1" applyBorder="1" applyAlignment="1">
      <alignment horizontal="center" vertical="center" wrapText="1"/>
    </xf>
    <xf numFmtId="176" fontId="116" fillId="35"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26" fillId="0" borderId="10" xfId="0" applyFont="1" applyFill="1" applyBorder="1" applyAlignment="1">
      <alignment horizontal="left" vertical="center" wrapText="1"/>
    </xf>
    <xf numFmtId="0" fontId="7" fillId="0" borderId="10" xfId="49" applyFont="1" applyFill="1" applyBorder="1" applyAlignment="1">
      <alignment horizontal="left" vertical="center" wrapText="1"/>
      <protection/>
    </xf>
    <xf numFmtId="176" fontId="7" fillId="0" borderId="10" xfId="49" applyNumberFormat="1" applyFont="1" applyFill="1" applyBorder="1" applyAlignment="1">
      <alignment horizontal="center" vertical="center" wrapText="1"/>
      <protection/>
    </xf>
    <xf numFmtId="0" fontId="8" fillId="0" borderId="10" xfId="0" applyNumberFormat="1" applyFont="1" applyFill="1" applyBorder="1" applyAlignment="1">
      <alignment horizontal="left" vertical="center" wrapText="1"/>
    </xf>
    <xf numFmtId="0" fontId="117" fillId="0" borderId="10" xfId="0" applyFont="1" applyFill="1" applyBorder="1" applyAlignment="1">
      <alignment horizontal="center" vertical="center"/>
    </xf>
    <xf numFmtId="0" fontId="117" fillId="0" borderId="10" xfId="49" applyFont="1" applyFill="1" applyBorder="1" applyAlignment="1">
      <alignment horizontal="left" vertical="center" wrapText="1"/>
      <protection/>
    </xf>
    <xf numFmtId="0" fontId="117" fillId="0" borderId="10" xfId="0" applyFont="1" applyFill="1" applyBorder="1" applyAlignment="1">
      <alignment horizontal="center" vertical="center" wrapText="1"/>
    </xf>
    <xf numFmtId="0" fontId="118" fillId="33" borderId="10" xfId="0" applyFont="1" applyFill="1" applyBorder="1" applyAlignment="1">
      <alignment horizontal="center" vertical="center" wrapText="1"/>
    </xf>
    <xf numFmtId="176" fontId="117" fillId="0" borderId="10" xfId="49" applyNumberFormat="1" applyFont="1" applyFill="1" applyBorder="1" applyAlignment="1">
      <alignment horizontal="center" vertical="center" wrapText="1"/>
      <protection/>
    </xf>
    <xf numFmtId="0" fontId="119" fillId="0" borderId="10" xfId="0" applyNumberFormat="1" applyFont="1" applyFill="1" applyBorder="1" applyAlignment="1">
      <alignment horizontal="left" vertical="center" wrapText="1"/>
    </xf>
    <xf numFmtId="0" fontId="117" fillId="0" borderId="10" xfId="0" applyFont="1" applyFill="1" applyBorder="1" applyAlignment="1">
      <alignment horizontal="center" vertical="center" wrapText="1"/>
    </xf>
    <xf numFmtId="0" fontId="116" fillId="0" borderId="10" xfId="49" applyFont="1" applyFill="1" applyBorder="1" applyAlignment="1">
      <alignment horizontal="center" vertical="center" wrapText="1"/>
      <protection/>
    </xf>
    <xf numFmtId="0" fontId="16" fillId="0" borderId="10" xfId="0" applyFont="1" applyFill="1" applyBorder="1" applyAlignment="1">
      <alignment horizontal="center" vertical="center"/>
    </xf>
    <xf numFmtId="0" fontId="16" fillId="0" borderId="10" xfId="0" applyFont="1" applyFill="1" applyBorder="1" applyAlignment="1">
      <alignment horizontal="left" vertical="center"/>
    </xf>
    <xf numFmtId="0" fontId="19"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6" fillId="35" borderId="10" xfId="0" applyFont="1" applyFill="1" applyBorder="1" applyAlignment="1">
      <alignment horizontal="center" vertical="center"/>
    </xf>
    <xf numFmtId="0" fontId="26" fillId="35"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176" fontId="120" fillId="35" borderId="10" xfId="49" applyNumberFormat="1" applyFont="1" applyFill="1" applyBorder="1" applyAlignment="1">
      <alignment horizontal="center" vertical="center" wrapText="1"/>
      <protection/>
    </xf>
    <xf numFmtId="0" fontId="26" fillId="33" borderId="10" xfId="0" applyFont="1" applyFill="1" applyBorder="1" applyAlignment="1">
      <alignment horizontal="left" vertical="center" wrapText="1"/>
    </xf>
    <xf numFmtId="176" fontId="36" fillId="0" borderId="10" xfId="0" applyNumberFormat="1"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5" fillId="0" borderId="15" xfId="0" applyFont="1" applyFill="1" applyBorder="1" applyAlignment="1">
      <alignment horizontal="center" vertical="center"/>
    </xf>
    <xf numFmtId="0" fontId="26" fillId="33" borderId="10" xfId="0" applyFont="1" applyFill="1" applyBorder="1" applyAlignment="1">
      <alignment horizontal="center" vertical="center" wrapText="1"/>
    </xf>
    <xf numFmtId="0" fontId="30" fillId="0" borderId="1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33" borderId="13" xfId="0" applyFont="1" applyFill="1" applyBorder="1" applyAlignment="1">
      <alignment horizontal="left" vertical="center" wrapText="1"/>
    </xf>
    <xf numFmtId="176" fontId="30"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NumberFormat="1" applyFont="1" applyFill="1" applyBorder="1" applyAlignment="1">
      <alignment horizontal="left" vertical="center" wrapText="1"/>
    </xf>
    <xf numFmtId="0" fontId="19" fillId="0" borderId="12" xfId="0" applyNumberFormat="1" applyFont="1" applyFill="1" applyBorder="1" applyAlignment="1">
      <alignment horizontal="left" vertical="center" wrapText="1"/>
    </xf>
    <xf numFmtId="0" fontId="15" fillId="33" borderId="13"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22" fillId="0" borderId="10" xfId="0" applyFont="1" applyFill="1" applyBorder="1" applyAlignment="1">
      <alignment horizontal="left" vertical="center"/>
    </xf>
    <xf numFmtId="0" fontId="22" fillId="0" borderId="10" xfId="0" applyFont="1" applyFill="1" applyBorder="1" applyAlignment="1">
      <alignment horizontal="center" vertical="center"/>
    </xf>
    <xf numFmtId="176" fontId="63" fillId="0" borderId="10" xfId="0" applyNumberFormat="1" applyFont="1" applyFill="1" applyBorder="1" applyAlignment="1">
      <alignment horizontal="center" vertical="center"/>
    </xf>
    <xf numFmtId="0" fontId="26" fillId="0" borderId="10" xfId="0" applyFont="1" applyFill="1" applyBorder="1" applyAlignment="1">
      <alignment horizontal="left" vertical="center" wrapText="1"/>
    </xf>
    <xf numFmtId="0" fontId="26" fillId="0" borderId="10" xfId="64" applyFont="1" applyFill="1" applyBorder="1" applyAlignment="1">
      <alignment horizontal="left" vertical="center" wrapText="1"/>
      <protection/>
    </xf>
    <xf numFmtId="49" fontId="11" fillId="0" borderId="0" xfId="0" applyNumberFormat="1" applyFont="1" applyFill="1" applyAlignment="1">
      <alignment horizontal="center" vertical="center" wrapText="1"/>
    </xf>
    <xf numFmtId="0" fontId="7" fillId="0" borderId="0" xfId="57" applyNumberFormat="1" applyFont="1" applyFill="1" applyAlignment="1" applyProtection="1">
      <alignment vertical="center" wrapText="1"/>
      <protection locked="0"/>
    </xf>
    <xf numFmtId="0" fontId="108" fillId="0" borderId="0" xfId="57" applyNumberFormat="1" applyFont="1" applyFill="1" applyBorder="1" applyAlignment="1" applyProtection="1">
      <alignment vertical="center" wrapText="1"/>
      <protection locked="0"/>
    </xf>
    <xf numFmtId="49"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left" vertical="center" wrapText="1"/>
    </xf>
    <xf numFmtId="0" fontId="14" fillId="0" borderId="10" xfId="0" applyFont="1" applyFill="1" applyBorder="1" applyAlignment="1">
      <alignment horizontal="left" vertical="center"/>
    </xf>
    <xf numFmtId="0" fontId="14"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lignment horizontal="left" vertical="center"/>
    </xf>
    <xf numFmtId="0" fontId="1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49"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4" xfId="49"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11" fillId="0" borderId="15" xfId="0" applyFont="1" applyFill="1" applyBorder="1" applyAlignment="1">
      <alignment horizontal="center" vertical="center" wrapText="1"/>
    </xf>
    <xf numFmtId="0" fontId="7" fillId="0" borderId="14" xfId="49"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11" fillId="0" borderId="14" xfId="0" applyFont="1" applyFill="1" applyBorder="1" applyAlignment="1">
      <alignment horizontal="center" vertical="center" wrapText="1"/>
    </xf>
    <xf numFmtId="0" fontId="26" fillId="0" borderId="10" xfId="49"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111"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7" fillId="0" borderId="15" xfId="49" applyFont="1" applyFill="1" applyBorder="1" applyAlignment="1">
      <alignment horizontal="center" vertical="center"/>
      <protection/>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vertical="center" wrapText="1"/>
    </xf>
    <xf numFmtId="0" fontId="116" fillId="0" borderId="10" xfId="0" applyFont="1" applyFill="1" applyBorder="1" applyAlignment="1">
      <alignment horizontal="center" vertical="center" wrapText="1"/>
    </xf>
    <xf numFmtId="0" fontId="116" fillId="0" borderId="10" xfId="49" applyFont="1" applyFill="1" applyBorder="1" applyAlignment="1">
      <alignment horizontal="left" vertical="center" wrapText="1"/>
      <protection/>
    </xf>
    <xf numFmtId="0" fontId="116" fillId="0" borderId="10" xfId="0" applyFont="1" applyFill="1" applyBorder="1" applyAlignment="1">
      <alignment horizontal="center" vertical="center" wrapText="1"/>
    </xf>
    <xf numFmtId="0" fontId="115"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left" vertical="center"/>
    </xf>
    <xf numFmtId="0" fontId="19"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26" fillId="0" borderId="10" xfId="75" applyNumberFormat="1" applyFont="1" applyFill="1" applyBorder="1" applyAlignment="1">
      <alignment horizontal="center" vertical="center" wrapText="1"/>
      <protection/>
    </xf>
    <xf numFmtId="0" fontId="3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 fillId="0" borderId="10" xfId="0" applyFont="1" applyFill="1" applyBorder="1" applyAlignment="1">
      <alignment vertical="center" wrapText="1"/>
    </xf>
    <xf numFmtId="176" fontId="26" fillId="0" borderId="10" xfId="68" applyNumberFormat="1" applyFont="1" applyFill="1" applyBorder="1" applyAlignment="1" applyProtection="1">
      <alignment horizontal="left" vertical="center" wrapText="1"/>
      <protection/>
    </xf>
    <xf numFmtId="0" fontId="5"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176" fontId="63" fillId="0" borderId="15" xfId="0" applyNumberFormat="1" applyFont="1" applyFill="1" applyBorder="1" applyAlignment="1">
      <alignment horizontal="center" vertical="center"/>
    </xf>
    <xf numFmtId="0" fontId="49" fillId="0" borderId="10" xfId="49"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179" fontId="40" fillId="0" borderId="10" xfId="0" applyNumberFormat="1" applyFont="1" applyFill="1" applyBorder="1" applyAlignment="1">
      <alignment horizontal="center" vertical="center" wrapText="1"/>
    </xf>
    <xf numFmtId="0" fontId="26" fillId="0" borderId="10" xfId="74" applyNumberFormat="1" applyFont="1" applyFill="1" applyBorder="1" applyAlignment="1">
      <alignment horizontal="center" vertical="center" wrapText="1"/>
      <protection/>
    </xf>
    <xf numFmtId="178" fontId="26" fillId="0" borderId="10" xfId="72" applyNumberFormat="1" applyFont="1" applyFill="1" applyBorder="1" applyAlignment="1">
      <alignment horizontal="left" vertical="center" wrapText="1"/>
      <protection/>
    </xf>
    <xf numFmtId="176" fontId="26" fillId="0" borderId="10" xfId="0" applyNumberFormat="1" applyFont="1" applyFill="1" applyBorder="1" applyAlignment="1">
      <alignment horizontal="center" vertical="center"/>
    </xf>
    <xf numFmtId="0" fontId="30" fillId="0" borderId="10" xfId="0" applyFont="1" applyFill="1" applyBorder="1" applyAlignment="1">
      <alignment horizontal="left" vertical="center"/>
    </xf>
    <xf numFmtId="178" fontId="30" fillId="0" borderId="11" xfId="72" applyNumberFormat="1" applyFont="1" applyFill="1" applyBorder="1" applyAlignment="1">
      <alignment horizontal="left" vertical="center" wrapText="1"/>
      <protection/>
    </xf>
    <xf numFmtId="178" fontId="30" fillId="0" borderId="12" xfId="72" applyNumberFormat="1" applyFont="1" applyFill="1" applyBorder="1" applyAlignment="1">
      <alignment horizontal="left" vertical="center" wrapText="1"/>
      <protection/>
    </xf>
    <xf numFmtId="178" fontId="30" fillId="33" borderId="13" xfId="72" applyNumberFormat="1" applyFont="1" applyFill="1" applyBorder="1" applyAlignment="1">
      <alignment horizontal="left" vertical="center" wrapText="1"/>
      <protection/>
    </xf>
    <xf numFmtId="176" fontId="6"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178" fontId="26" fillId="0" borderId="10" xfId="72" applyNumberFormat="1" applyFont="1" applyFill="1" applyBorder="1" applyAlignment="1">
      <alignment horizontal="center" vertical="center" wrapText="1"/>
      <protection/>
    </xf>
    <xf numFmtId="178" fontId="26" fillId="33" borderId="10" xfId="72" applyNumberFormat="1" applyFont="1" applyFill="1" applyBorder="1" applyAlignment="1">
      <alignment horizontal="center" vertical="center" wrapText="1"/>
      <protection/>
    </xf>
    <xf numFmtId="0" fontId="30" fillId="0" borderId="10" xfId="0" applyFont="1" applyFill="1" applyBorder="1" applyAlignment="1">
      <alignment horizontal="center" vertical="center"/>
    </xf>
    <xf numFmtId="178" fontId="38" fillId="0" borderId="11" xfId="72" applyNumberFormat="1" applyFont="1" applyFill="1" applyBorder="1" applyAlignment="1">
      <alignment horizontal="left" vertical="center" wrapText="1"/>
      <protection/>
    </xf>
    <xf numFmtId="178" fontId="38" fillId="0" borderId="12" xfId="72" applyNumberFormat="1" applyFont="1" applyFill="1" applyBorder="1" applyAlignment="1">
      <alignment horizontal="left" vertical="center" wrapText="1"/>
      <protection/>
    </xf>
    <xf numFmtId="178" fontId="38" fillId="33" borderId="13" xfId="72" applyNumberFormat="1" applyFont="1" applyFill="1" applyBorder="1" applyAlignment="1">
      <alignment horizontal="left" vertical="center" wrapText="1"/>
      <protection/>
    </xf>
    <xf numFmtId="176" fontId="30" fillId="0" borderId="10" xfId="0" applyNumberFormat="1" applyFont="1" applyFill="1" applyBorder="1" applyAlignment="1">
      <alignment horizontal="center" vertical="center"/>
    </xf>
    <xf numFmtId="0" fontId="7" fillId="0" borderId="11" xfId="0" applyFont="1" applyFill="1" applyBorder="1" applyAlignment="1">
      <alignment horizontal="left" vertical="center" wrapText="1"/>
    </xf>
    <xf numFmtId="0" fontId="49" fillId="0" borderId="12" xfId="49"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26" fillId="0" borderId="10" xfId="0" applyNumberFormat="1" applyFont="1" applyFill="1" applyBorder="1" applyAlignment="1">
      <alignment horizontal="center" vertical="center"/>
    </xf>
    <xf numFmtId="0" fontId="37" fillId="0" borderId="10" xfId="0" applyFont="1" applyFill="1" applyBorder="1" applyAlignment="1">
      <alignment horizontal="center" vertical="top" wrapText="1"/>
    </xf>
    <xf numFmtId="176" fontId="26"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wrapText="1"/>
    </xf>
    <xf numFmtId="176" fontId="25" fillId="0" borderId="10" xfId="0" applyNumberFormat="1" applyFont="1" applyFill="1" applyBorder="1" applyAlignment="1">
      <alignment horizontal="center" vertical="center" wrapText="1"/>
    </xf>
    <xf numFmtId="0" fontId="2" fillId="0" borderId="10" xfId="0" applyFont="1" applyFill="1" applyBorder="1" applyAlignment="1">
      <alignment/>
    </xf>
    <xf numFmtId="0" fontId="26" fillId="0" borderId="11" xfId="0" applyFont="1" applyFill="1" applyBorder="1" applyAlignment="1">
      <alignment vertical="center" wrapText="1"/>
    </xf>
    <xf numFmtId="176" fontId="25"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176" fontId="26" fillId="0" borderId="10" xfId="68" applyNumberFormat="1" applyFont="1" applyFill="1" applyBorder="1" applyAlignment="1" applyProtection="1">
      <alignment vertical="center" wrapText="1"/>
      <protection/>
    </xf>
    <xf numFmtId="0" fontId="4"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lignment horizontal="center" vertical="center"/>
    </xf>
    <xf numFmtId="0" fontId="7" fillId="0" borderId="12"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26" fillId="0" borderId="10" xfId="0" applyNumberFormat="1" applyFont="1" applyFill="1" applyBorder="1" applyAlignment="1">
      <alignment horizontal="center" vertical="center"/>
    </xf>
    <xf numFmtId="0" fontId="113" fillId="0" borderId="10" xfId="0" applyFont="1" applyFill="1" applyBorder="1" applyAlignment="1">
      <alignment horizontal="center" vertical="center" wrapText="1"/>
    </xf>
    <xf numFmtId="0" fontId="113" fillId="0" borderId="10" xfId="0" applyFont="1" applyFill="1" applyBorder="1" applyAlignment="1">
      <alignment horizontal="center" vertical="center" wrapText="1"/>
    </xf>
    <xf numFmtId="0" fontId="26"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6" fillId="0" borderId="10" xfId="49" applyFont="1" applyFill="1" applyBorder="1" applyAlignment="1">
      <alignment vertical="center" wrapText="1"/>
      <protection/>
    </xf>
    <xf numFmtId="0" fontId="38" fillId="0" borderId="10" xfId="0" applyFont="1" applyFill="1" applyBorder="1" applyAlignment="1">
      <alignment horizontal="center" vertical="center"/>
    </xf>
    <xf numFmtId="0" fontId="38" fillId="0" borderId="11" xfId="0" applyFont="1" applyFill="1" applyBorder="1" applyAlignment="1">
      <alignment horizontal="left" vertical="center"/>
    </xf>
    <xf numFmtId="0" fontId="38" fillId="0" borderId="12" xfId="0" applyFont="1" applyFill="1" applyBorder="1" applyAlignment="1">
      <alignment horizontal="center" vertical="center"/>
    </xf>
    <xf numFmtId="0" fontId="31" fillId="33" borderId="13" xfId="0" applyFont="1" applyFill="1" applyBorder="1" applyAlignment="1">
      <alignment horizontal="center" vertical="center"/>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176" fontId="26"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11" xfId="0" applyFont="1" applyFill="1" applyBorder="1" applyAlignment="1">
      <alignment horizontal="left" vertical="center" wrapText="1"/>
    </xf>
    <xf numFmtId="0" fontId="34" fillId="0" borderId="12" xfId="0" applyFont="1" applyFill="1" applyBorder="1" applyAlignment="1">
      <alignment horizontal="center" vertical="center" wrapText="1"/>
    </xf>
    <xf numFmtId="0" fontId="34" fillId="33" borderId="13" xfId="0" applyFont="1" applyFill="1" applyBorder="1" applyAlignment="1">
      <alignment horizontal="center" vertical="center" wrapText="1"/>
    </xf>
    <xf numFmtId="176" fontId="25" fillId="0" borderId="10" xfId="0" applyNumberFormat="1" applyFont="1" applyFill="1" applyBorder="1" applyAlignment="1">
      <alignment horizontal="center" vertical="center"/>
    </xf>
    <xf numFmtId="0" fontId="52" fillId="0" borderId="10" xfId="0" applyFont="1" applyFill="1" applyBorder="1" applyAlignment="1">
      <alignment horizontal="center" vertical="center"/>
    </xf>
    <xf numFmtId="0" fontId="52" fillId="0" borderId="10" xfId="0" applyFont="1" applyFill="1" applyBorder="1" applyAlignment="1">
      <alignment horizontal="left" vertical="center"/>
    </xf>
    <xf numFmtId="0" fontId="52" fillId="0" borderId="10" xfId="0" applyFont="1" applyFill="1" applyBorder="1" applyAlignment="1">
      <alignment horizontal="center" vertical="center"/>
    </xf>
    <xf numFmtId="0" fontId="29" fillId="33" borderId="10" xfId="0" applyFont="1" applyFill="1" applyBorder="1" applyAlignment="1">
      <alignment horizontal="center" vertical="center"/>
    </xf>
    <xf numFmtId="0" fontId="7" fillId="0" borderId="0" xfId="0" applyFont="1" applyFill="1" applyAlignment="1">
      <alignment horizontal="left"/>
    </xf>
    <xf numFmtId="0" fontId="53" fillId="0" borderId="0" xfId="0" applyNumberFormat="1"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25" fillId="0" borderId="0" xfId="0" applyFont="1" applyFill="1" applyAlignment="1">
      <alignment horizontal="center" vertical="center" wrapText="1"/>
    </xf>
    <xf numFmtId="0" fontId="26" fillId="0" borderId="0" xfId="0" applyFont="1" applyFill="1" applyAlignment="1">
      <alignment horizontal="left" vertical="center" wrapText="1"/>
    </xf>
    <xf numFmtId="0" fontId="5" fillId="0" borderId="0" xfId="0" applyFont="1" applyFill="1" applyAlignment="1">
      <alignment horizontal="left" vertical="center" wrapText="1"/>
    </xf>
    <xf numFmtId="0" fontId="26" fillId="33" borderId="0" xfId="0" applyFont="1" applyFill="1" applyAlignment="1">
      <alignment horizontal="left" vertical="center" wrapText="1"/>
    </xf>
    <xf numFmtId="0" fontId="5" fillId="0" borderId="0" xfId="0" applyFont="1" applyFill="1" applyAlignment="1">
      <alignment horizontal="left" vertical="center" wrapText="1"/>
    </xf>
    <xf numFmtId="0" fontId="64" fillId="0" borderId="0" xfId="0" applyFont="1" applyFill="1" applyAlignment="1">
      <alignment horizontal="left" vertical="center" wrapText="1"/>
    </xf>
    <xf numFmtId="0" fontId="25" fillId="0" borderId="0" xfId="0" applyFont="1" applyFill="1" applyAlignment="1">
      <alignment horizontal="center" vertical="center"/>
    </xf>
    <xf numFmtId="0" fontId="26" fillId="0" borderId="0" xfId="0" applyFont="1" applyFill="1" applyAlignment="1">
      <alignment horizontal="left" vertical="center"/>
    </xf>
    <xf numFmtId="0" fontId="5" fillId="0" borderId="0" xfId="0" applyFont="1" applyFill="1" applyAlignment="1">
      <alignment horizontal="left" vertical="center"/>
    </xf>
    <xf numFmtId="0" fontId="26" fillId="33"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left" wrapText="1"/>
    </xf>
    <xf numFmtId="0" fontId="2" fillId="0" borderId="0" xfId="0" applyFont="1" applyFill="1" applyAlignment="1">
      <alignment horizontal="left" wrapText="1"/>
    </xf>
    <xf numFmtId="0" fontId="2" fillId="0" borderId="0" xfId="0" applyFont="1" applyFill="1" applyAlignment="1">
      <alignment horizontal="left" wrapText="1"/>
    </xf>
    <xf numFmtId="0" fontId="9" fillId="0" borderId="0" xfId="0" applyFont="1" applyFill="1" applyAlignment="1">
      <alignment horizontal="left" wrapText="1"/>
    </xf>
    <xf numFmtId="176" fontId="7" fillId="0" borderId="10" xfId="68" applyNumberFormat="1" applyFont="1" applyFill="1" applyBorder="1" applyAlignment="1" applyProtection="1">
      <alignment horizontal="center" vertical="center" wrapText="1"/>
      <protection/>
    </xf>
    <xf numFmtId="176" fontId="26" fillId="0" borderId="10" xfId="68" applyNumberFormat="1" applyFont="1" applyFill="1" applyBorder="1" applyAlignment="1" applyProtection="1">
      <alignment horizontal="left" vertical="center" wrapText="1"/>
      <protection/>
    </xf>
    <xf numFmtId="0" fontId="26" fillId="0" borderId="10"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6" fillId="0" borderId="0" xfId="0" applyFont="1" applyFill="1" applyAlignment="1">
      <alignment horizontal="left" vertical="center" wrapText="1"/>
    </xf>
    <xf numFmtId="0" fontId="26" fillId="0" borderId="0" xfId="0" applyFont="1" applyFill="1" applyAlignment="1">
      <alignment horizontal="left" vertical="center"/>
    </xf>
    <xf numFmtId="49" fontId="2" fillId="0" borderId="0" xfId="0" applyNumberFormat="1" applyFont="1" applyFill="1" applyAlignment="1">
      <alignment horizontal="left" wrapText="1"/>
    </xf>
    <xf numFmtId="0" fontId="7" fillId="0" borderId="0" xfId="0" applyFont="1" applyFill="1" applyAlignment="1">
      <alignment horizontal="left" wrapText="1"/>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第三批_1" xfId="34"/>
    <cellStyle name="标题 2" xfId="35"/>
    <cellStyle name="常规_第三批_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_原州区新一轮退耕还林工程退耕地造林规划统计表"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2_2-1统计表_1" xfId="57"/>
    <cellStyle name="强调文字颜色 4" xfId="58"/>
    <cellStyle name="常规_交通局_1" xfId="59"/>
    <cellStyle name="常规_交通局" xfId="60"/>
    <cellStyle name="20% - 强调文字颜色 4" xfId="61"/>
    <cellStyle name="40% - 强调文字颜色 4" xfId="62"/>
    <cellStyle name="强调文字颜色 5" xfId="63"/>
    <cellStyle name="常规_交通局_2" xfId="64"/>
    <cellStyle name="40% - 强调文字颜色 5" xfId="65"/>
    <cellStyle name="60% - 强调文字颜色 5" xfId="66"/>
    <cellStyle name="强调文字颜色 6" xfId="67"/>
    <cellStyle name="常规_交通局_3" xfId="68"/>
    <cellStyle name="常规_第三批" xfId="69"/>
    <cellStyle name="40% - 强调文字颜色 6" xfId="70"/>
    <cellStyle name="60% - 强调文字颜色 6" xfId="71"/>
    <cellStyle name="常规 2" xfId="72"/>
    <cellStyle name="常规 19" xfId="73"/>
    <cellStyle name="常规 7" xfId="74"/>
    <cellStyle name="常规_Sheet1" xfId="75"/>
    <cellStyle name="常规_Sheet1_5" xfId="76"/>
    <cellStyle name="常规_Sheet1_3" xfId="77"/>
    <cellStyle name="常规_交通局_5" xfId="78"/>
    <cellStyle name="常规_交通局_4" xfId="79"/>
    <cellStyle name="常规_交通局_10" xfId="80"/>
    <cellStyle name="常规_交通局_11" xfId="81"/>
    <cellStyle name="常规 4" xfId="82"/>
    <cellStyle name="常规_彭堡镇2018年到户项目汇总表最新数据 (1)" xfId="83"/>
    <cellStyle name="常规_公路_23"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T155"/>
  <sheetViews>
    <sheetView showZeros="0" view="pageBreakPreview" zoomScaleNormal="85" zoomScaleSheetLayoutView="100" workbookViewId="0" topLeftCell="A1">
      <pane ySplit="5" topLeftCell="A6" activePane="bottomLeft" state="frozen"/>
      <selection pane="bottomLeft" activeCell="G8" sqref="G8"/>
    </sheetView>
  </sheetViews>
  <sheetFormatPr defaultColWidth="8.875" defaultRowHeight="24.75" customHeight="1"/>
  <cols>
    <col min="1" max="1" width="8.00390625" style="497" customWidth="1"/>
    <col min="2" max="2" width="15.50390625" style="498" customWidth="1"/>
    <col min="3" max="3" width="8.50390625" style="499" customWidth="1"/>
    <col min="4" max="4" width="15.00390625" style="500" customWidth="1"/>
    <col min="5" max="5" width="14.00390625" style="501" customWidth="1"/>
    <col min="6" max="6" width="15.625" style="502" customWidth="1"/>
    <col min="7" max="7" width="8.75390625" style="503" customWidth="1"/>
    <col min="8" max="8" width="8.25390625" style="499" customWidth="1"/>
    <col min="9" max="9" width="8.625" style="504" customWidth="1"/>
    <col min="10" max="10" width="7.625" style="505" customWidth="1"/>
    <col min="11" max="11" width="23.125" style="506" customWidth="1"/>
    <col min="12" max="12" width="24.375" style="506" customWidth="1"/>
    <col min="13" max="14" width="8.875" style="507" customWidth="1"/>
    <col min="15" max="15" width="7.125" style="508" customWidth="1"/>
    <col min="16" max="46" width="8.875" style="488" customWidth="1"/>
    <col min="47" max="16384" width="8.875" style="484" customWidth="1"/>
  </cols>
  <sheetData>
    <row r="1" spans="1:46" s="484" customFormat="1" ht="16.5" customHeight="1">
      <c r="A1" s="509" t="s">
        <v>0</v>
      </c>
      <c r="B1" s="498"/>
      <c r="C1" s="499"/>
      <c r="D1" s="500"/>
      <c r="E1" s="501"/>
      <c r="F1" s="502"/>
      <c r="G1" s="503"/>
      <c r="H1" s="499"/>
      <c r="I1" s="504"/>
      <c r="J1" s="505"/>
      <c r="K1" s="506"/>
      <c r="L1" s="506"/>
      <c r="M1" s="507"/>
      <c r="N1" s="507"/>
      <c r="O1" s="508"/>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row>
    <row r="2" spans="1:15" s="484" customFormat="1" ht="27" customHeight="1">
      <c r="A2" s="510" t="s">
        <v>1</v>
      </c>
      <c r="B2" s="511"/>
      <c r="C2" s="512"/>
      <c r="D2" s="513"/>
      <c r="E2" s="25"/>
      <c r="F2" s="514"/>
      <c r="G2" s="515"/>
      <c r="H2" s="512"/>
      <c r="I2" s="633"/>
      <c r="J2" s="512"/>
      <c r="K2" s="511"/>
      <c r="L2" s="511"/>
      <c r="M2" s="512"/>
      <c r="N2" s="512"/>
      <c r="O2" s="512"/>
    </row>
    <row r="3" spans="1:18" s="485" customFormat="1" ht="21.75" customHeight="1">
      <c r="A3" s="516" t="s">
        <v>2</v>
      </c>
      <c r="B3" s="516"/>
      <c r="C3" s="516"/>
      <c r="D3" s="517"/>
      <c r="E3" s="29"/>
      <c r="F3" s="516"/>
      <c r="G3" s="516"/>
      <c r="H3" s="516"/>
      <c r="I3" s="516"/>
      <c r="J3" s="516"/>
      <c r="K3" s="176" t="s">
        <v>3</v>
      </c>
      <c r="L3" s="176"/>
      <c r="M3" s="177" t="s">
        <v>4</v>
      </c>
      <c r="N3" s="177"/>
      <c r="O3" s="634"/>
      <c r="P3" s="635"/>
      <c r="Q3" s="635"/>
      <c r="R3" s="635"/>
    </row>
    <row r="4" spans="1:18" s="486" customFormat="1" ht="27.75" customHeight="1">
      <c r="A4" s="518" t="s">
        <v>5</v>
      </c>
      <c r="B4" s="519" t="s">
        <v>6</v>
      </c>
      <c r="C4" s="520" t="s">
        <v>7</v>
      </c>
      <c r="D4" s="521" t="s">
        <v>8</v>
      </c>
      <c r="E4" s="522" t="s">
        <v>9</v>
      </c>
      <c r="F4" s="520" t="s">
        <v>10</v>
      </c>
      <c r="G4" s="520" t="s">
        <v>11</v>
      </c>
      <c r="H4" s="520" t="s">
        <v>12</v>
      </c>
      <c r="I4" s="636" t="s">
        <v>13</v>
      </c>
      <c r="J4" s="637" t="s">
        <v>14</v>
      </c>
      <c r="K4" s="638" t="s">
        <v>15</v>
      </c>
      <c r="L4" s="638" t="s">
        <v>16</v>
      </c>
      <c r="M4" s="519" t="s">
        <v>17</v>
      </c>
      <c r="N4" s="519"/>
      <c r="O4" s="638" t="s">
        <v>18</v>
      </c>
      <c r="P4" s="183"/>
      <c r="Q4" s="183"/>
      <c r="R4" s="183"/>
    </row>
    <row r="5" spans="1:15" s="486" customFormat="1" ht="21.75" customHeight="1">
      <c r="A5" s="518"/>
      <c r="B5" s="519"/>
      <c r="C5" s="520"/>
      <c r="D5" s="521"/>
      <c r="E5" s="522"/>
      <c r="F5" s="520"/>
      <c r="G5" s="520"/>
      <c r="H5" s="520"/>
      <c r="I5" s="636"/>
      <c r="J5" s="637"/>
      <c r="K5" s="638"/>
      <c r="L5" s="638"/>
      <c r="M5" s="639" t="s">
        <v>19</v>
      </c>
      <c r="N5" s="639" t="s">
        <v>20</v>
      </c>
      <c r="O5" s="638"/>
    </row>
    <row r="6" spans="1:15" s="487" customFormat="1" ht="31.5" customHeight="1">
      <c r="A6" s="523" t="s">
        <v>21</v>
      </c>
      <c r="B6" s="524"/>
      <c r="C6" s="523"/>
      <c r="D6" s="525"/>
      <c r="E6" s="526">
        <f>SUM(E7,E37,E42,E54,E134,E139,E145)</f>
        <v>87511</v>
      </c>
      <c r="F6" s="32"/>
      <c r="G6" s="30"/>
      <c r="H6" s="32"/>
      <c r="I6" s="32"/>
      <c r="J6" s="640"/>
      <c r="K6" s="641"/>
      <c r="L6" s="642"/>
      <c r="M6" s="186"/>
      <c r="N6" s="186"/>
      <c r="O6" s="643"/>
    </row>
    <row r="7" spans="1:15" s="488" customFormat="1" ht="43.5" customHeight="1">
      <c r="A7" s="527" t="s">
        <v>22</v>
      </c>
      <c r="B7" s="528"/>
      <c r="C7" s="527"/>
      <c r="D7" s="525"/>
      <c r="E7" s="529">
        <f>SUM(E8,E10)</f>
        <v>27096</v>
      </c>
      <c r="F7" s="42"/>
      <c r="G7" s="43"/>
      <c r="H7" s="42"/>
      <c r="I7" s="42"/>
      <c r="J7" s="644"/>
      <c r="K7" s="645"/>
      <c r="L7" s="646"/>
      <c r="M7" s="42"/>
      <c r="N7" s="186"/>
      <c r="O7" s="647"/>
    </row>
    <row r="8" spans="1:15" s="489" customFormat="1" ht="43.5" customHeight="1">
      <c r="A8" s="530" t="s">
        <v>23</v>
      </c>
      <c r="B8" s="531" t="s">
        <v>24</v>
      </c>
      <c r="C8" s="532"/>
      <c r="D8" s="533"/>
      <c r="E8" s="48">
        <v>11000</v>
      </c>
      <c r="F8" s="49"/>
      <c r="G8" s="49"/>
      <c r="H8" s="49"/>
      <c r="I8" s="190"/>
      <c r="J8" s="648"/>
      <c r="K8" s="191"/>
      <c r="L8" s="191"/>
      <c r="M8" s="649"/>
      <c r="N8" s="49"/>
      <c r="O8" s="49"/>
    </row>
    <row r="9" spans="1:15" s="488" customFormat="1" ht="150.75" customHeight="1">
      <c r="A9" s="534">
        <v>1</v>
      </c>
      <c r="B9" s="51" t="s">
        <v>25</v>
      </c>
      <c r="C9" s="52" t="s">
        <v>26</v>
      </c>
      <c r="D9" s="535" t="s">
        <v>27</v>
      </c>
      <c r="E9" s="53">
        <v>11000</v>
      </c>
      <c r="F9" s="67" t="s">
        <v>28</v>
      </c>
      <c r="G9" s="55" t="s">
        <v>29</v>
      </c>
      <c r="H9" s="52" t="s">
        <v>30</v>
      </c>
      <c r="I9" s="138">
        <v>2020.3</v>
      </c>
      <c r="J9" s="192" t="s">
        <v>31</v>
      </c>
      <c r="K9" s="67" t="s">
        <v>32</v>
      </c>
      <c r="L9" s="67" t="s">
        <v>33</v>
      </c>
      <c r="M9" s="650">
        <v>17100</v>
      </c>
      <c r="N9" s="650">
        <v>66338</v>
      </c>
      <c r="O9" s="651"/>
    </row>
    <row r="10" spans="1:15" s="488" customFormat="1" ht="28.5" customHeight="1">
      <c r="A10" s="536" t="s">
        <v>34</v>
      </c>
      <c r="B10" s="537" t="s">
        <v>35</v>
      </c>
      <c r="C10" s="538"/>
      <c r="D10" s="539"/>
      <c r="E10" s="60">
        <f>SUM(E11,E15,E23,E26,E32,E34)</f>
        <v>16096</v>
      </c>
      <c r="F10" s="540"/>
      <c r="G10" s="541"/>
      <c r="H10" s="290"/>
      <c r="I10" s="652"/>
      <c r="J10" s="653"/>
      <c r="K10" s="560"/>
      <c r="L10" s="560"/>
      <c r="M10" s="540"/>
      <c r="N10" s="540"/>
      <c r="O10" s="654"/>
    </row>
    <row r="11" spans="1:46" s="484" customFormat="1" ht="25.5" customHeight="1">
      <c r="A11" s="63" t="s">
        <v>36</v>
      </c>
      <c r="B11" s="542" t="s">
        <v>37</v>
      </c>
      <c r="C11" s="543"/>
      <c r="D11" s="544"/>
      <c r="E11" s="60">
        <f>SUM(E12:E14)</f>
        <v>925</v>
      </c>
      <c r="F11" s="545"/>
      <c r="G11" s="170"/>
      <c r="H11" s="61"/>
      <c r="I11" s="195"/>
      <c r="J11" s="655"/>
      <c r="K11" s="171"/>
      <c r="L11" s="171"/>
      <c r="M11" s="61"/>
      <c r="N11" s="61"/>
      <c r="O11" s="656"/>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row>
    <row r="12" spans="1:15" s="488" customFormat="1" ht="97.5" customHeight="1">
      <c r="A12" s="546">
        <v>2</v>
      </c>
      <c r="B12" s="67" t="s">
        <v>38</v>
      </c>
      <c r="C12" s="52" t="s">
        <v>26</v>
      </c>
      <c r="D12" s="535" t="s">
        <v>39</v>
      </c>
      <c r="E12" s="53">
        <v>400</v>
      </c>
      <c r="F12" s="67" t="s">
        <v>40</v>
      </c>
      <c r="G12" s="55" t="s">
        <v>29</v>
      </c>
      <c r="H12" s="52" t="s">
        <v>41</v>
      </c>
      <c r="I12" s="138">
        <v>2020.3</v>
      </c>
      <c r="J12" s="52" t="s">
        <v>31</v>
      </c>
      <c r="K12" s="67" t="s">
        <v>42</v>
      </c>
      <c r="L12" s="67" t="s">
        <v>43</v>
      </c>
      <c r="M12" s="52">
        <v>9450</v>
      </c>
      <c r="N12" s="52">
        <v>38960</v>
      </c>
      <c r="O12" s="656"/>
    </row>
    <row r="13" spans="1:15" s="488" customFormat="1" ht="115.5" customHeight="1">
      <c r="A13" s="76">
        <v>3</v>
      </c>
      <c r="B13" s="547" t="s">
        <v>44</v>
      </c>
      <c r="C13" s="61" t="s">
        <v>26</v>
      </c>
      <c r="D13" s="548" t="s">
        <v>39</v>
      </c>
      <c r="E13" s="70">
        <v>500</v>
      </c>
      <c r="F13" s="549" t="s">
        <v>45</v>
      </c>
      <c r="G13" s="170" t="s">
        <v>29</v>
      </c>
      <c r="H13" s="550" t="s">
        <v>46</v>
      </c>
      <c r="I13" s="195">
        <v>2020.3</v>
      </c>
      <c r="J13" s="61" t="s">
        <v>31</v>
      </c>
      <c r="K13" s="61" t="s">
        <v>47</v>
      </c>
      <c r="L13" s="61" t="s">
        <v>48</v>
      </c>
      <c r="M13" s="61">
        <v>2167</v>
      </c>
      <c r="N13" s="61">
        <v>9200</v>
      </c>
      <c r="O13" s="654"/>
    </row>
    <row r="14" spans="1:15" s="488" customFormat="1" ht="63.75" customHeight="1">
      <c r="A14" s="551">
        <v>4</v>
      </c>
      <c r="B14" s="552" t="s">
        <v>49</v>
      </c>
      <c r="C14" s="61" t="s">
        <v>26</v>
      </c>
      <c r="D14" s="548" t="s">
        <v>39</v>
      </c>
      <c r="E14" s="70">
        <v>25</v>
      </c>
      <c r="F14" s="553"/>
      <c r="G14" s="170" t="s">
        <v>29</v>
      </c>
      <c r="H14" s="62" t="s">
        <v>50</v>
      </c>
      <c r="I14" s="195">
        <v>2020.3</v>
      </c>
      <c r="J14" s="61" t="s">
        <v>31</v>
      </c>
      <c r="K14" s="657" t="s">
        <v>51</v>
      </c>
      <c r="L14" s="657" t="s">
        <v>52</v>
      </c>
      <c r="M14" s="62">
        <v>1010</v>
      </c>
      <c r="N14" s="62">
        <v>3000</v>
      </c>
      <c r="O14" s="658"/>
    </row>
    <row r="15" spans="1:15" s="484" customFormat="1" ht="48" customHeight="1">
      <c r="A15" s="554" t="s">
        <v>53</v>
      </c>
      <c r="B15" s="555" t="s">
        <v>54</v>
      </c>
      <c r="C15" s="556"/>
      <c r="D15" s="557"/>
      <c r="E15" s="83">
        <f>SUM(E16:E22)</f>
        <v>6169</v>
      </c>
      <c r="F15" s="558"/>
      <c r="G15" s="559"/>
      <c r="H15" s="560"/>
      <c r="I15" s="652"/>
      <c r="J15" s="655"/>
      <c r="K15" s="588"/>
      <c r="L15" s="588"/>
      <c r="M15" s="540"/>
      <c r="N15" s="540"/>
      <c r="O15" s="659"/>
    </row>
    <row r="16" spans="1:15" s="484" customFormat="1" ht="54" customHeight="1">
      <c r="A16" s="561">
        <v>5</v>
      </c>
      <c r="B16" s="562" t="s">
        <v>55</v>
      </c>
      <c r="C16" s="287" t="s">
        <v>26</v>
      </c>
      <c r="D16" s="563" t="s">
        <v>56</v>
      </c>
      <c r="E16" s="70">
        <v>505</v>
      </c>
      <c r="F16" s="287" t="s">
        <v>57</v>
      </c>
      <c r="G16" s="258" t="s">
        <v>29</v>
      </c>
      <c r="H16" s="302" t="s">
        <v>58</v>
      </c>
      <c r="I16" s="574" t="s">
        <v>59</v>
      </c>
      <c r="J16" s="660" t="s">
        <v>31</v>
      </c>
      <c r="K16" s="352" t="s">
        <v>60</v>
      </c>
      <c r="L16" s="352" t="s">
        <v>61</v>
      </c>
      <c r="M16" s="661">
        <v>6000</v>
      </c>
      <c r="N16" s="287">
        <v>2400</v>
      </c>
      <c r="O16" s="662"/>
    </row>
    <row r="17" spans="1:15" s="484" customFormat="1" ht="57" customHeight="1">
      <c r="A17" s="564"/>
      <c r="B17" s="552"/>
      <c r="C17" s="290"/>
      <c r="D17" s="548" t="s">
        <v>27</v>
      </c>
      <c r="E17" s="172">
        <v>495</v>
      </c>
      <c r="F17" s="565"/>
      <c r="G17" s="268"/>
      <c r="H17" s="341"/>
      <c r="I17" s="663"/>
      <c r="J17" s="664"/>
      <c r="K17" s="353"/>
      <c r="L17" s="353"/>
      <c r="M17" s="665"/>
      <c r="N17" s="290"/>
      <c r="O17" s="666"/>
    </row>
    <row r="18" spans="1:15" s="488" customFormat="1" ht="171">
      <c r="A18" s="566">
        <v>6</v>
      </c>
      <c r="B18" s="567" t="s">
        <v>62</v>
      </c>
      <c r="C18" s="110" t="s">
        <v>26</v>
      </c>
      <c r="D18" s="535" t="s">
        <v>27</v>
      </c>
      <c r="E18" s="77">
        <v>1070</v>
      </c>
      <c r="F18" s="110" t="s">
        <v>57</v>
      </c>
      <c r="G18" s="568" t="s">
        <v>29</v>
      </c>
      <c r="H18" s="52" t="s">
        <v>63</v>
      </c>
      <c r="I18" s="667" t="s">
        <v>64</v>
      </c>
      <c r="J18" s="192" t="s">
        <v>31</v>
      </c>
      <c r="K18" s="567" t="s">
        <v>65</v>
      </c>
      <c r="L18" s="567" t="s">
        <v>66</v>
      </c>
      <c r="M18" s="110">
        <v>7100</v>
      </c>
      <c r="N18" s="110">
        <v>28400</v>
      </c>
      <c r="O18" s="668"/>
    </row>
    <row r="19" spans="1:15" s="488" customFormat="1" ht="138" customHeight="1">
      <c r="A19" s="76">
        <v>7</v>
      </c>
      <c r="B19" s="204" t="s">
        <v>67</v>
      </c>
      <c r="C19" s="61" t="s">
        <v>26</v>
      </c>
      <c r="D19" s="548" t="s">
        <v>27</v>
      </c>
      <c r="E19" s="172">
        <v>1500</v>
      </c>
      <c r="F19" s="171" t="s">
        <v>68</v>
      </c>
      <c r="G19" s="170" t="s">
        <v>29</v>
      </c>
      <c r="H19" s="61" t="s">
        <v>69</v>
      </c>
      <c r="I19" s="195" t="s">
        <v>70</v>
      </c>
      <c r="J19" s="653" t="s">
        <v>31</v>
      </c>
      <c r="K19" s="158" t="s">
        <v>71</v>
      </c>
      <c r="L19" s="158" t="s">
        <v>72</v>
      </c>
      <c r="M19" s="545">
        <v>2000</v>
      </c>
      <c r="N19" s="61">
        <v>8000</v>
      </c>
      <c r="O19" s="669"/>
    </row>
    <row r="20" spans="1:15" s="490" customFormat="1" ht="159">
      <c r="A20" s="566">
        <v>8</v>
      </c>
      <c r="B20" s="567" t="s">
        <v>73</v>
      </c>
      <c r="C20" s="110" t="s">
        <v>26</v>
      </c>
      <c r="D20" s="535" t="s">
        <v>27</v>
      </c>
      <c r="E20" s="77">
        <v>2279</v>
      </c>
      <c r="F20" s="110" t="s">
        <v>74</v>
      </c>
      <c r="G20" s="568" t="s">
        <v>29</v>
      </c>
      <c r="H20" s="52" t="s">
        <v>75</v>
      </c>
      <c r="I20" s="667" t="s">
        <v>64</v>
      </c>
      <c r="J20" s="192" t="s">
        <v>31</v>
      </c>
      <c r="K20" s="567" t="s">
        <v>76</v>
      </c>
      <c r="L20" s="567" t="s">
        <v>77</v>
      </c>
      <c r="M20" s="110">
        <v>3353</v>
      </c>
      <c r="N20" s="110">
        <v>14100</v>
      </c>
      <c r="O20" s="670"/>
    </row>
    <row r="21" spans="1:15" s="490" customFormat="1" ht="124.5" customHeight="1">
      <c r="A21" s="534">
        <v>9</v>
      </c>
      <c r="B21" s="67" t="s">
        <v>78</v>
      </c>
      <c r="C21" s="52" t="s">
        <v>26</v>
      </c>
      <c r="D21" s="535" t="s">
        <v>39</v>
      </c>
      <c r="E21" s="112">
        <v>120</v>
      </c>
      <c r="F21" s="110" t="s">
        <v>79</v>
      </c>
      <c r="G21" s="55" t="s">
        <v>29</v>
      </c>
      <c r="H21" s="52" t="s">
        <v>80</v>
      </c>
      <c r="I21" s="138" t="s">
        <v>81</v>
      </c>
      <c r="J21" s="192" t="s">
        <v>31</v>
      </c>
      <c r="K21" s="567" t="s">
        <v>82</v>
      </c>
      <c r="L21" s="567" t="s">
        <v>82</v>
      </c>
      <c r="M21" s="52">
        <v>420</v>
      </c>
      <c r="N21" s="52">
        <v>1680</v>
      </c>
      <c r="O21" s="671" t="s">
        <v>83</v>
      </c>
    </row>
    <row r="22" spans="1:15" s="490" customFormat="1" ht="72.75" customHeight="1">
      <c r="A22" s="566">
        <v>10</v>
      </c>
      <c r="B22" s="567" t="s">
        <v>84</v>
      </c>
      <c r="C22" s="52" t="s">
        <v>26</v>
      </c>
      <c r="D22" s="535" t="s">
        <v>85</v>
      </c>
      <c r="E22" s="112">
        <v>200</v>
      </c>
      <c r="F22" s="110" t="s">
        <v>86</v>
      </c>
      <c r="G22" s="55" t="s">
        <v>29</v>
      </c>
      <c r="H22" s="407" t="s">
        <v>87</v>
      </c>
      <c r="I22" s="667" t="s">
        <v>64</v>
      </c>
      <c r="J22" s="192" t="s">
        <v>31</v>
      </c>
      <c r="K22" s="567" t="s">
        <v>88</v>
      </c>
      <c r="L22" s="567" t="s">
        <v>89</v>
      </c>
      <c r="M22" s="110">
        <v>100</v>
      </c>
      <c r="N22" s="110">
        <v>400</v>
      </c>
      <c r="O22" s="672"/>
    </row>
    <row r="23" spans="1:46" s="491" customFormat="1" ht="25.5" customHeight="1">
      <c r="A23" s="116" t="s">
        <v>90</v>
      </c>
      <c r="B23" s="569" t="s">
        <v>91</v>
      </c>
      <c r="C23" s="570"/>
      <c r="D23" s="571"/>
      <c r="E23" s="119">
        <f>SUM(E24:E25)</f>
        <v>279</v>
      </c>
      <c r="F23" s="572"/>
      <c r="G23" s="85"/>
      <c r="H23" s="159"/>
      <c r="I23" s="138"/>
      <c r="J23" s="673"/>
      <c r="K23" s="67"/>
      <c r="L23" s="67"/>
      <c r="M23" s="674"/>
      <c r="N23" s="674"/>
      <c r="O23" s="671"/>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row>
    <row r="24" spans="1:15" s="490" customFormat="1" ht="93" customHeight="1">
      <c r="A24" s="534">
        <v>11</v>
      </c>
      <c r="B24" s="67" t="s">
        <v>92</v>
      </c>
      <c r="C24" s="52" t="s">
        <v>93</v>
      </c>
      <c r="D24" s="535" t="s">
        <v>39</v>
      </c>
      <c r="E24" s="90">
        <v>100</v>
      </c>
      <c r="F24" s="192" t="s">
        <v>94</v>
      </c>
      <c r="G24" s="85" t="s">
        <v>29</v>
      </c>
      <c r="H24" s="298" t="s">
        <v>95</v>
      </c>
      <c r="I24" s="138" t="s">
        <v>96</v>
      </c>
      <c r="J24" s="192" t="s">
        <v>31</v>
      </c>
      <c r="K24" s="67" t="s">
        <v>97</v>
      </c>
      <c r="L24" s="67" t="s">
        <v>98</v>
      </c>
      <c r="M24" s="674">
        <v>2000</v>
      </c>
      <c r="N24" s="674">
        <v>8000</v>
      </c>
      <c r="O24" s="671"/>
    </row>
    <row r="25" spans="1:15" s="492" customFormat="1" ht="82.5" customHeight="1">
      <c r="A25" s="534">
        <v>12</v>
      </c>
      <c r="B25" s="567" t="s">
        <v>99</v>
      </c>
      <c r="C25" s="52" t="s">
        <v>93</v>
      </c>
      <c r="D25" s="535" t="s">
        <v>85</v>
      </c>
      <c r="E25" s="90">
        <v>179</v>
      </c>
      <c r="F25" s="192"/>
      <c r="G25" s="568"/>
      <c r="H25" s="407"/>
      <c r="I25" s="667"/>
      <c r="J25" s="192"/>
      <c r="K25" s="567"/>
      <c r="L25" s="567"/>
      <c r="M25" s="674"/>
      <c r="N25" s="674"/>
      <c r="O25" s="671"/>
    </row>
    <row r="26" spans="1:46" s="484" customFormat="1" ht="25.5" customHeight="1">
      <c r="A26" s="124" t="s">
        <v>100</v>
      </c>
      <c r="B26" s="555" t="s">
        <v>101</v>
      </c>
      <c r="C26" s="556"/>
      <c r="D26" s="557"/>
      <c r="E26" s="83">
        <f>SUM(E27:E31)</f>
        <v>2264</v>
      </c>
      <c r="F26" s="558"/>
      <c r="G26" s="559"/>
      <c r="H26" s="560"/>
      <c r="I26" s="652"/>
      <c r="J26" s="655"/>
      <c r="K26" s="547"/>
      <c r="L26" s="547"/>
      <c r="M26" s="540"/>
      <c r="N26" s="540"/>
      <c r="O26" s="659"/>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8"/>
      <c r="AO26" s="488"/>
      <c r="AP26" s="488"/>
      <c r="AQ26" s="488"/>
      <c r="AR26" s="488"/>
      <c r="AS26" s="488"/>
      <c r="AT26" s="488"/>
    </row>
    <row r="27" spans="1:46" s="484" customFormat="1" ht="66.75" customHeight="1">
      <c r="A27" s="573">
        <v>13</v>
      </c>
      <c r="B27" s="574" t="s">
        <v>102</v>
      </c>
      <c r="C27" s="287" t="s">
        <v>26</v>
      </c>
      <c r="D27" s="575" t="s">
        <v>27</v>
      </c>
      <c r="E27" s="70">
        <v>680</v>
      </c>
      <c r="F27" s="576" t="s">
        <v>103</v>
      </c>
      <c r="G27" s="577" t="s">
        <v>29</v>
      </c>
      <c r="H27" s="302" t="s">
        <v>104</v>
      </c>
      <c r="I27" s="574">
        <v>2020.3</v>
      </c>
      <c r="J27" s="660" t="s">
        <v>31</v>
      </c>
      <c r="K27" s="675" t="s">
        <v>105</v>
      </c>
      <c r="L27" s="675" t="s">
        <v>105</v>
      </c>
      <c r="M27" s="287">
        <v>6700</v>
      </c>
      <c r="N27" s="287">
        <v>10000</v>
      </c>
      <c r="O27" s="659"/>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8"/>
      <c r="AO27" s="488"/>
      <c r="AP27" s="488"/>
      <c r="AQ27" s="488"/>
      <c r="AR27" s="488"/>
      <c r="AS27" s="488"/>
      <c r="AT27" s="488"/>
    </row>
    <row r="28" spans="1:15" s="488" customFormat="1" ht="36.75" customHeight="1">
      <c r="A28" s="573">
        <v>14</v>
      </c>
      <c r="B28" s="287" t="s">
        <v>106</v>
      </c>
      <c r="C28" s="287" t="s">
        <v>26</v>
      </c>
      <c r="D28" s="575" t="s">
        <v>85</v>
      </c>
      <c r="E28" s="578">
        <v>500</v>
      </c>
      <c r="F28" s="287" t="s">
        <v>107</v>
      </c>
      <c r="G28" s="258" t="s">
        <v>29</v>
      </c>
      <c r="H28" s="287" t="s">
        <v>108</v>
      </c>
      <c r="I28" s="574">
        <v>2020.3</v>
      </c>
      <c r="J28" s="660" t="s">
        <v>31</v>
      </c>
      <c r="K28" s="287" t="s">
        <v>109</v>
      </c>
      <c r="L28" s="287" t="s">
        <v>109</v>
      </c>
      <c r="M28" s="287">
        <v>15000</v>
      </c>
      <c r="N28" s="287">
        <v>20000</v>
      </c>
      <c r="O28" s="676"/>
    </row>
    <row r="29" spans="1:15" s="488" customFormat="1" ht="30.75" customHeight="1">
      <c r="A29" s="551"/>
      <c r="B29" s="290"/>
      <c r="C29" s="290"/>
      <c r="D29" s="579"/>
      <c r="E29" s="580"/>
      <c r="F29" s="290"/>
      <c r="G29" s="268"/>
      <c r="H29" s="290"/>
      <c r="I29" s="663"/>
      <c r="J29" s="664"/>
      <c r="K29" s="290"/>
      <c r="L29" s="290"/>
      <c r="M29" s="290"/>
      <c r="N29" s="290"/>
      <c r="O29" s="677"/>
    </row>
    <row r="30" spans="1:15" s="493" customFormat="1" ht="48" customHeight="1">
      <c r="A30" s="581">
        <v>15</v>
      </c>
      <c r="B30" s="582" t="s">
        <v>110</v>
      </c>
      <c r="C30" s="583" t="s">
        <v>26</v>
      </c>
      <c r="D30" s="584" t="s">
        <v>85</v>
      </c>
      <c r="E30" s="585">
        <v>320</v>
      </c>
      <c r="F30" s="290"/>
      <c r="G30" s="268"/>
      <c r="H30" s="290"/>
      <c r="I30" s="663"/>
      <c r="J30" s="664"/>
      <c r="K30" s="290"/>
      <c r="L30" s="290"/>
      <c r="M30" s="290"/>
      <c r="N30" s="290"/>
      <c r="O30" s="677"/>
    </row>
    <row r="31" spans="1:15" s="493" customFormat="1" ht="51.75" customHeight="1">
      <c r="A31" s="551">
        <v>16</v>
      </c>
      <c r="B31" s="67" t="s">
        <v>111</v>
      </c>
      <c r="C31" s="287" t="s">
        <v>26</v>
      </c>
      <c r="D31" s="548" t="s">
        <v>112</v>
      </c>
      <c r="E31" s="70">
        <v>764</v>
      </c>
      <c r="F31" s="290"/>
      <c r="G31" s="268"/>
      <c r="H31" s="290"/>
      <c r="I31" s="663"/>
      <c r="J31" s="664"/>
      <c r="K31" s="290"/>
      <c r="L31" s="290"/>
      <c r="M31" s="290"/>
      <c r="N31" s="290"/>
      <c r="O31" s="677"/>
    </row>
    <row r="32" spans="1:46" s="484" customFormat="1" ht="27.75" customHeight="1">
      <c r="A32" s="63" t="s">
        <v>113</v>
      </c>
      <c r="B32" s="80" t="s">
        <v>114</v>
      </c>
      <c r="C32" s="586"/>
      <c r="D32" s="548"/>
      <c r="E32" s="83">
        <f>SUM(E33)</f>
        <v>280</v>
      </c>
      <c r="F32" s="558"/>
      <c r="G32" s="170"/>
      <c r="H32" s="195"/>
      <c r="I32" s="195"/>
      <c r="J32" s="655"/>
      <c r="K32" s="171"/>
      <c r="L32" s="171"/>
      <c r="M32" s="545"/>
      <c r="N32" s="545"/>
      <c r="O32" s="659"/>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c r="AT32" s="488"/>
    </row>
    <row r="33" spans="1:15" s="492" customFormat="1" ht="127.5" customHeight="1">
      <c r="A33" s="534">
        <v>17</v>
      </c>
      <c r="B33" s="67" t="s">
        <v>115</v>
      </c>
      <c r="C33" s="52" t="s">
        <v>26</v>
      </c>
      <c r="D33" s="535" t="s">
        <v>39</v>
      </c>
      <c r="E33" s="106">
        <v>280</v>
      </c>
      <c r="F33" s="587" t="s">
        <v>116</v>
      </c>
      <c r="G33" s="55" t="s">
        <v>29</v>
      </c>
      <c r="H33" s="52" t="s">
        <v>117</v>
      </c>
      <c r="I33" s="52">
        <v>2020.3</v>
      </c>
      <c r="J33" s="52" t="s">
        <v>31</v>
      </c>
      <c r="K33" s="298" t="s">
        <v>118</v>
      </c>
      <c r="L33" s="52" t="s">
        <v>119</v>
      </c>
      <c r="M33" s="52">
        <v>130</v>
      </c>
      <c r="N33" s="52">
        <v>500</v>
      </c>
      <c r="O33" s="671"/>
    </row>
    <row r="34" spans="1:46" s="484" customFormat="1" ht="30.75" customHeight="1">
      <c r="A34" s="124" t="s">
        <v>120</v>
      </c>
      <c r="B34" s="555" t="s">
        <v>121</v>
      </c>
      <c r="C34" s="556"/>
      <c r="D34" s="557"/>
      <c r="E34" s="83">
        <f>SUM(E35:E36)</f>
        <v>6179</v>
      </c>
      <c r="F34" s="558"/>
      <c r="G34" s="170"/>
      <c r="H34" s="195"/>
      <c r="I34" s="195"/>
      <c r="J34" s="655"/>
      <c r="K34" s="588"/>
      <c r="L34" s="588"/>
      <c r="M34" s="61"/>
      <c r="N34" s="61"/>
      <c r="O34" s="659"/>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row>
    <row r="35" spans="1:15" s="488" customFormat="1" ht="69.75" customHeight="1">
      <c r="A35" s="76">
        <v>18</v>
      </c>
      <c r="B35" s="588" t="s">
        <v>122</v>
      </c>
      <c r="C35" s="61" t="s">
        <v>123</v>
      </c>
      <c r="D35" s="548" t="s">
        <v>124</v>
      </c>
      <c r="E35" s="589">
        <v>2500</v>
      </c>
      <c r="F35" s="590" t="s">
        <v>125</v>
      </c>
      <c r="G35" s="170" t="s">
        <v>29</v>
      </c>
      <c r="H35" s="195" t="s">
        <v>126</v>
      </c>
      <c r="I35" s="195">
        <v>2020.5</v>
      </c>
      <c r="J35" s="653" t="s">
        <v>31</v>
      </c>
      <c r="K35" s="588" t="s">
        <v>127</v>
      </c>
      <c r="L35" s="588" t="s">
        <v>128</v>
      </c>
      <c r="M35" s="61"/>
      <c r="N35" s="61"/>
      <c r="O35" s="678"/>
    </row>
    <row r="36" spans="1:15" s="494" customFormat="1" ht="78" customHeight="1">
      <c r="A36" s="591">
        <v>19</v>
      </c>
      <c r="B36" s="592" t="s">
        <v>129</v>
      </c>
      <c r="C36" s="593" t="s">
        <v>130</v>
      </c>
      <c r="D36" s="594" t="s">
        <v>131</v>
      </c>
      <c r="E36" s="595">
        <v>3679</v>
      </c>
      <c r="F36" s="596"/>
      <c r="G36" s="597"/>
      <c r="H36" s="598"/>
      <c r="I36" s="598"/>
      <c r="J36" s="679"/>
      <c r="K36" s="680"/>
      <c r="L36" s="680"/>
      <c r="M36" s="681"/>
      <c r="N36" s="681"/>
      <c r="O36" s="682"/>
    </row>
    <row r="37" spans="1:46" s="484" customFormat="1" ht="57" customHeight="1">
      <c r="A37" s="599" t="s">
        <v>132</v>
      </c>
      <c r="B37" s="600"/>
      <c r="C37" s="599"/>
      <c r="D37" s="525"/>
      <c r="E37" s="529">
        <f>SUM(E38)</f>
        <v>2668</v>
      </c>
      <c r="F37" s="601"/>
      <c r="G37" s="602"/>
      <c r="H37" s="601"/>
      <c r="I37" s="601"/>
      <c r="J37" s="623"/>
      <c r="K37" s="683"/>
      <c r="L37" s="684"/>
      <c r="M37" s="601">
        <f>SUM(M38:M40)</f>
        <v>4135</v>
      </c>
      <c r="N37" s="601">
        <f>SUM(N38:N40)</f>
        <v>12405</v>
      </c>
      <c r="O37" s="685"/>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8"/>
      <c r="AQ37" s="488"/>
      <c r="AR37" s="488"/>
      <c r="AS37" s="488"/>
      <c r="AT37" s="488"/>
    </row>
    <row r="38" spans="1:15" s="495" customFormat="1" ht="42" customHeight="1">
      <c r="A38" s="603" t="s">
        <v>133</v>
      </c>
      <c r="B38" s="604" t="s">
        <v>134</v>
      </c>
      <c r="C38" s="605"/>
      <c r="D38" s="606"/>
      <c r="E38" s="607">
        <f>SUM(E39:E41)</f>
        <v>2668</v>
      </c>
      <c r="F38" s="608"/>
      <c r="G38" s="608"/>
      <c r="H38" s="608"/>
      <c r="I38" s="608"/>
      <c r="J38" s="686"/>
      <c r="K38" s="604"/>
      <c r="L38" s="687"/>
      <c r="M38" s="608"/>
      <c r="N38" s="608"/>
      <c r="O38" s="605"/>
    </row>
    <row r="39" spans="1:15" s="488" customFormat="1" ht="82.5" customHeight="1">
      <c r="A39" s="546">
        <v>21</v>
      </c>
      <c r="B39" s="67" t="s">
        <v>135</v>
      </c>
      <c r="C39" s="52" t="s">
        <v>26</v>
      </c>
      <c r="D39" s="609" t="s">
        <v>27</v>
      </c>
      <c r="E39" s="106">
        <v>824</v>
      </c>
      <c r="F39" s="156"/>
      <c r="G39" s="55" t="s">
        <v>136</v>
      </c>
      <c r="H39" s="138" t="s">
        <v>137</v>
      </c>
      <c r="I39" s="138">
        <v>2020.3</v>
      </c>
      <c r="J39" s="52" t="s">
        <v>138</v>
      </c>
      <c r="K39" s="67" t="s">
        <v>139</v>
      </c>
      <c r="L39" s="67" t="s">
        <v>139</v>
      </c>
      <c r="M39" s="52">
        <v>1094</v>
      </c>
      <c r="N39" s="52">
        <f>M39*3</f>
        <v>3282</v>
      </c>
      <c r="O39" s="434"/>
    </row>
    <row r="40" spans="1:15" s="488" customFormat="1" ht="132.75" customHeight="1">
      <c r="A40" s="610">
        <v>22</v>
      </c>
      <c r="B40" s="582" t="s">
        <v>140</v>
      </c>
      <c r="C40" s="611" t="s">
        <v>26</v>
      </c>
      <c r="D40" s="612" t="s">
        <v>27</v>
      </c>
      <c r="E40" s="613">
        <v>140</v>
      </c>
      <c r="F40" s="156"/>
      <c r="G40" s="55" t="s">
        <v>136</v>
      </c>
      <c r="H40" s="159" t="s">
        <v>141</v>
      </c>
      <c r="I40" s="138">
        <v>2020.3</v>
      </c>
      <c r="J40" s="52" t="s">
        <v>138</v>
      </c>
      <c r="K40" s="67" t="s">
        <v>142</v>
      </c>
      <c r="L40" s="67" t="s">
        <v>142</v>
      </c>
      <c r="M40" s="52">
        <v>3041</v>
      </c>
      <c r="N40" s="52">
        <f>M40*3</f>
        <v>9123</v>
      </c>
      <c r="O40" s="434"/>
    </row>
    <row r="41" spans="1:15" s="488" customFormat="1" ht="90.75" customHeight="1">
      <c r="A41" s="76">
        <v>23</v>
      </c>
      <c r="B41" s="567" t="s">
        <v>143</v>
      </c>
      <c r="C41" s="52" t="s">
        <v>26</v>
      </c>
      <c r="D41" s="614" t="s">
        <v>144</v>
      </c>
      <c r="E41" s="77">
        <v>1704</v>
      </c>
      <c r="F41" s="156"/>
      <c r="G41" s="55" t="s">
        <v>136</v>
      </c>
      <c r="H41" s="159" t="s">
        <v>145</v>
      </c>
      <c r="I41" s="138">
        <v>2020.4</v>
      </c>
      <c r="J41" s="52" t="s">
        <v>138</v>
      </c>
      <c r="K41" s="567" t="s">
        <v>146</v>
      </c>
      <c r="L41" s="567" t="s">
        <v>146</v>
      </c>
      <c r="M41" s="52">
        <v>1200</v>
      </c>
      <c r="N41" s="52">
        <v>3500</v>
      </c>
      <c r="O41" s="270"/>
    </row>
    <row r="42" spans="1:46" s="484" customFormat="1" ht="30" customHeight="1">
      <c r="A42" s="599" t="s">
        <v>147</v>
      </c>
      <c r="B42" s="600"/>
      <c r="C42" s="599"/>
      <c r="D42" s="525"/>
      <c r="E42" s="615">
        <f>SUM(E43,E46,E50,E52)</f>
        <v>7054</v>
      </c>
      <c r="F42" s="601"/>
      <c r="G42" s="602"/>
      <c r="H42" s="601"/>
      <c r="I42" s="601"/>
      <c r="J42" s="623"/>
      <c r="K42" s="683"/>
      <c r="L42" s="684"/>
      <c r="M42" s="601">
        <f>SUM(M43:M51)</f>
        <v>7197</v>
      </c>
      <c r="N42" s="601">
        <f>SUM(N43:N51)</f>
        <v>28689</v>
      </c>
      <c r="O42" s="685"/>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8"/>
    </row>
    <row r="43" spans="1:15" s="489" customFormat="1" ht="27" customHeight="1">
      <c r="A43" s="49" t="s">
        <v>133</v>
      </c>
      <c r="B43" s="162" t="s">
        <v>148</v>
      </c>
      <c r="C43" s="141"/>
      <c r="D43" s="616"/>
      <c r="E43" s="163">
        <f>SUM(E44:E45)</f>
        <v>624</v>
      </c>
      <c r="F43" s="49"/>
      <c r="G43" s="49"/>
      <c r="H43" s="49"/>
      <c r="I43" s="49"/>
      <c r="J43" s="240"/>
      <c r="K43" s="191"/>
      <c r="L43" s="250"/>
      <c r="M43" s="49"/>
      <c r="N43" s="49"/>
      <c r="O43" s="49"/>
    </row>
    <row r="44" spans="1:15" s="490" customFormat="1" ht="54.75" customHeight="1">
      <c r="A44" s="617">
        <v>25</v>
      </c>
      <c r="B44" s="164" t="s">
        <v>149</v>
      </c>
      <c r="C44" s="88" t="s">
        <v>150</v>
      </c>
      <c r="D44" s="618" t="s">
        <v>27</v>
      </c>
      <c r="E44" s="90">
        <v>287</v>
      </c>
      <c r="F44" s="88"/>
      <c r="G44" s="165" t="s">
        <v>151</v>
      </c>
      <c r="H44" s="88" t="s">
        <v>152</v>
      </c>
      <c r="I44" s="251" t="s">
        <v>153</v>
      </c>
      <c r="J44" s="88" t="s">
        <v>154</v>
      </c>
      <c r="K44" s="88" t="s">
        <v>155</v>
      </c>
      <c r="L44" s="88" t="s">
        <v>155</v>
      </c>
      <c r="M44" s="88">
        <v>1506</v>
      </c>
      <c r="N44" s="88">
        <v>6023</v>
      </c>
      <c r="O44" s="255"/>
    </row>
    <row r="45" spans="1:15" s="490" customFormat="1" ht="55.5" customHeight="1">
      <c r="A45" s="50">
        <v>26</v>
      </c>
      <c r="B45" s="67" t="s">
        <v>156</v>
      </c>
      <c r="C45" s="52" t="s">
        <v>150</v>
      </c>
      <c r="D45" s="618" t="s">
        <v>27</v>
      </c>
      <c r="E45" s="90">
        <v>337</v>
      </c>
      <c r="F45" s="52"/>
      <c r="G45" s="85" t="s">
        <v>151</v>
      </c>
      <c r="H45" s="52" t="s">
        <v>157</v>
      </c>
      <c r="I45" s="253" t="s">
        <v>158</v>
      </c>
      <c r="J45" s="52" t="s">
        <v>154</v>
      </c>
      <c r="K45" s="52" t="s">
        <v>159</v>
      </c>
      <c r="L45" s="52" t="s">
        <v>159</v>
      </c>
      <c r="M45" s="52">
        <v>410</v>
      </c>
      <c r="N45" s="52">
        <v>1836</v>
      </c>
      <c r="O45" s="255"/>
    </row>
    <row r="46" spans="1:15" s="489" customFormat="1" ht="39.75" customHeight="1">
      <c r="A46" s="141" t="s">
        <v>34</v>
      </c>
      <c r="B46" s="162" t="s">
        <v>160</v>
      </c>
      <c r="C46" s="141"/>
      <c r="D46" s="616"/>
      <c r="E46" s="163">
        <f>SUM(E47:E49)</f>
        <v>1490</v>
      </c>
      <c r="F46" s="141"/>
      <c r="G46" s="49"/>
      <c r="H46" s="49"/>
      <c r="I46" s="49"/>
      <c r="J46" s="240"/>
      <c r="K46" s="191"/>
      <c r="L46" s="250"/>
      <c r="M46" s="49"/>
      <c r="N46" s="49"/>
      <c r="O46" s="255"/>
    </row>
    <row r="47" spans="1:15" s="490" customFormat="1" ht="72" customHeight="1">
      <c r="A47" s="50">
        <v>27</v>
      </c>
      <c r="B47" s="169" t="s">
        <v>161</v>
      </c>
      <c r="C47" s="52" t="s">
        <v>150</v>
      </c>
      <c r="D47" s="618" t="s">
        <v>27</v>
      </c>
      <c r="E47" s="53">
        <v>112</v>
      </c>
      <c r="F47" s="52"/>
      <c r="G47" s="85" t="s">
        <v>151</v>
      </c>
      <c r="H47" s="52" t="s">
        <v>162</v>
      </c>
      <c r="I47" s="253" t="s">
        <v>163</v>
      </c>
      <c r="J47" s="52" t="s">
        <v>154</v>
      </c>
      <c r="K47" s="688" t="s">
        <v>164</v>
      </c>
      <c r="L47" s="688" t="s">
        <v>165</v>
      </c>
      <c r="M47" s="52">
        <v>741</v>
      </c>
      <c r="N47" s="52">
        <v>2978</v>
      </c>
      <c r="O47" s="255"/>
    </row>
    <row r="48" spans="1:15" s="490" customFormat="1" ht="87.75" customHeight="1">
      <c r="A48" s="55">
        <v>28</v>
      </c>
      <c r="B48" s="67" t="s">
        <v>166</v>
      </c>
      <c r="C48" s="52" t="s">
        <v>150</v>
      </c>
      <c r="D48" s="618" t="s">
        <v>27</v>
      </c>
      <c r="E48" s="53">
        <v>1313</v>
      </c>
      <c r="F48" s="44"/>
      <c r="G48" s="85" t="s">
        <v>151</v>
      </c>
      <c r="H48" s="298" t="s">
        <v>167</v>
      </c>
      <c r="I48" s="253" t="s">
        <v>168</v>
      </c>
      <c r="J48" s="52" t="s">
        <v>154</v>
      </c>
      <c r="K48" s="158" t="s">
        <v>169</v>
      </c>
      <c r="L48" s="158" t="s">
        <v>169</v>
      </c>
      <c r="M48" s="255">
        <v>2431</v>
      </c>
      <c r="N48" s="52">
        <v>9723</v>
      </c>
      <c r="O48" s="255"/>
    </row>
    <row r="49" spans="1:15" s="488" customFormat="1" ht="93" customHeight="1">
      <c r="A49" s="170">
        <v>29</v>
      </c>
      <c r="B49" s="171" t="s">
        <v>170</v>
      </c>
      <c r="C49" s="61" t="s">
        <v>150</v>
      </c>
      <c r="D49" s="609" t="s">
        <v>27</v>
      </c>
      <c r="E49" s="172">
        <v>65</v>
      </c>
      <c r="F49" s="49"/>
      <c r="G49" s="173" t="s">
        <v>151</v>
      </c>
      <c r="H49" s="298" t="s">
        <v>171</v>
      </c>
      <c r="I49" s="256" t="s">
        <v>172</v>
      </c>
      <c r="J49" s="61" t="s">
        <v>154</v>
      </c>
      <c r="K49" s="171" t="s">
        <v>173</v>
      </c>
      <c r="L49" s="171" t="s">
        <v>173</v>
      </c>
      <c r="M49" s="257">
        <v>1845</v>
      </c>
      <c r="N49" s="61">
        <v>7377</v>
      </c>
      <c r="O49" s="255"/>
    </row>
    <row r="50" spans="1:15" s="489" customFormat="1" ht="43.5" customHeight="1">
      <c r="A50" s="141" t="s">
        <v>174</v>
      </c>
      <c r="B50" s="162" t="s">
        <v>175</v>
      </c>
      <c r="C50" s="141"/>
      <c r="D50" s="616"/>
      <c r="E50" s="163">
        <f>SUM(E51:E51)</f>
        <v>880</v>
      </c>
      <c r="F50" s="49"/>
      <c r="G50" s="49"/>
      <c r="H50" s="49"/>
      <c r="I50" s="49"/>
      <c r="J50" s="240"/>
      <c r="K50" s="191"/>
      <c r="L50" s="250"/>
      <c r="M50" s="49"/>
      <c r="N50" s="49"/>
      <c r="O50" s="49"/>
    </row>
    <row r="51" spans="1:15" s="488" customFormat="1" ht="75.75" customHeight="1">
      <c r="A51" s="66">
        <v>30</v>
      </c>
      <c r="B51" s="171" t="s">
        <v>176</v>
      </c>
      <c r="C51" s="61" t="s">
        <v>150</v>
      </c>
      <c r="D51" s="609" t="s">
        <v>27</v>
      </c>
      <c r="E51" s="172">
        <v>880</v>
      </c>
      <c r="F51" s="171"/>
      <c r="G51" s="170" t="s">
        <v>151</v>
      </c>
      <c r="H51" s="61" t="s">
        <v>177</v>
      </c>
      <c r="I51" s="256" t="s">
        <v>178</v>
      </c>
      <c r="J51" s="61" t="s">
        <v>154</v>
      </c>
      <c r="K51" s="158" t="s">
        <v>179</v>
      </c>
      <c r="L51" s="158" t="s">
        <v>179</v>
      </c>
      <c r="M51" s="61">
        <v>264</v>
      </c>
      <c r="N51" s="61">
        <v>752</v>
      </c>
      <c r="O51" s="255"/>
    </row>
    <row r="52" spans="1:15" s="488" customFormat="1" ht="31.5" customHeight="1">
      <c r="A52" s="109" t="s">
        <v>180</v>
      </c>
      <c r="B52" s="619" t="s">
        <v>181</v>
      </c>
      <c r="C52" s="620"/>
      <c r="D52" s="621"/>
      <c r="E52" s="622">
        <v>4060</v>
      </c>
      <c r="F52" s="171"/>
      <c r="G52" s="170"/>
      <c r="H52" s="61"/>
      <c r="I52" s="256"/>
      <c r="J52" s="560"/>
      <c r="K52" s="689"/>
      <c r="L52" s="689"/>
      <c r="M52" s="61"/>
      <c r="N52" s="61"/>
      <c r="O52" s="690"/>
    </row>
    <row r="53" spans="1:15" s="488" customFormat="1" ht="225.75" customHeight="1">
      <c r="A53" s="109">
        <v>31</v>
      </c>
      <c r="B53" s="171" t="s">
        <v>182</v>
      </c>
      <c r="C53" s="61" t="s">
        <v>150</v>
      </c>
      <c r="D53" s="609" t="s">
        <v>183</v>
      </c>
      <c r="E53" s="172">
        <v>4060</v>
      </c>
      <c r="F53" s="171"/>
      <c r="G53" s="170" t="s">
        <v>151</v>
      </c>
      <c r="H53" s="61" t="s">
        <v>184</v>
      </c>
      <c r="I53" s="256" t="s">
        <v>153</v>
      </c>
      <c r="J53" s="61" t="s">
        <v>154</v>
      </c>
      <c r="K53" s="158" t="s">
        <v>185</v>
      </c>
      <c r="L53" s="158" t="s">
        <v>185</v>
      </c>
      <c r="M53" s="61">
        <v>4438</v>
      </c>
      <c r="N53" s="61">
        <v>15062</v>
      </c>
      <c r="O53" s="690"/>
    </row>
    <row r="54" spans="1:46" s="484" customFormat="1" ht="43.5" customHeight="1">
      <c r="A54" s="599" t="s">
        <v>186</v>
      </c>
      <c r="B54" s="600"/>
      <c r="C54" s="599"/>
      <c r="D54" s="525"/>
      <c r="E54" s="529">
        <f>SUM(E55,E103,E128,E132)</f>
        <v>39585</v>
      </c>
      <c r="F54" s="601"/>
      <c r="G54" s="293"/>
      <c r="H54" s="601"/>
      <c r="I54" s="601"/>
      <c r="J54" s="560"/>
      <c r="K54" s="683"/>
      <c r="L54" s="684"/>
      <c r="M54" s="601">
        <f>SUM(M55:M133)</f>
        <v>102747.56000000001</v>
      </c>
      <c r="N54" s="639">
        <f>SUM(N55:N133)</f>
        <v>319622.64</v>
      </c>
      <c r="O54" s="685"/>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8"/>
      <c r="AN54" s="488"/>
      <c r="AO54" s="488"/>
      <c r="AP54" s="488"/>
      <c r="AQ54" s="488"/>
      <c r="AR54" s="488"/>
      <c r="AS54" s="488"/>
      <c r="AT54" s="488"/>
    </row>
    <row r="55" spans="1:46" s="484" customFormat="1" ht="52.5" customHeight="1">
      <c r="A55" s="623" t="s">
        <v>23</v>
      </c>
      <c r="B55" s="624" t="s">
        <v>187</v>
      </c>
      <c r="C55" s="625"/>
      <c r="D55" s="626"/>
      <c r="E55" s="529">
        <f>SUM(E56,E78,E96,E98)</f>
        <v>18318</v>
      </c>
      <c r="F55" s="601"/>
      <c r="G55" s="293"/>
      <c r="H55" s="601"/>
      <c r="I55" s="601"/>
      <c r="J55" s="623"/>
      <c r="K55" s="683"/>
      <c r="L55" s="684"/>
      <c r="M55" s="601"/>
      <c r="N55" s="601"/>
      <c r="O55" s="685"/>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L55" s="488"/>
      <c r="AM55" s="488"/>
      <c r="AN55" s="488"/>
      <c r="AO55" s="488"/>
      <c r="AP55" s="488"/>
      <c r="AQ55" s="488"/>
      <c r="AR55" s="488"/>
      <c r="AS55" s="488"/>
      <c r="AT55" s="488"/>
    </row>
    <row r="56" spans="1:16" s="495" customFormat="1" ht="42" customHeight="1">
      <c r="A56" s="627" t="s">
        <v>188</v>
      </c>
      <c r="B56" s="628" t="s">
        <v>189</v>
      </c>
      <c r="C56" s="629"/>
      <c r="D56" s="533"/>
      <c r="E56" s="607">
        <f>SUM(E57:E77)</f>
        <v>3289.0000000000005</v>
      </c>
      <c r="F56" s="608"/>
      <c r="G56" s="293"/>
      <c r="H56" s="608"/>
      <c r="I56" s="608"/>
      <c r="J56" s="686"/>
      <c r="K56" s="691"/>
      <c r="L56" s="691"/>
      <c r="M56" s="608"/>
      <c r="N56" s="608"/>
      <c r="O56" s="605"/>
      <c r="P56" s="488"/>
    </row>
    <row r="57" spans="1:15" s="490" customFormat="1" ht="42" customHeight="1">
      <c r="A57" s="534">
        <v>32</v>
      </c>
      <c r="B57" s="297" t="s">
        <v>190</v>
      </c>
      <c r="C57" s="52" t="s">
        <v>150</v>
      </c>
      <c r="D57" s="535" t="s">
        <v>27</v>
      </c>
      <c r="E57" s="630">
        <v>193.2</v>
      </c>
      <c r="F57" s="631"/>
      <c r="G57" s="300" t="s">
        <v>191</v>
      </c>
      <c r="H57" s="110" t="s">
        <v>192</v>
      </c>
      <c r="I57" s="650">
        <v>2019.8</v>
      </c>
      <c r="J57" s="110" t="s">
        <v>193</v>
      </c>
      <c r="K57" s="692" t="s">
        <v>194</v>
      </c>
      <c r="L57" s="692" t="s">
        <v>194</v>
      </c>
      <c r="M57" s="110">
        <v>753</v>
      </c>
      <c r="N57" s="52">
        <v>3000</v>
      </c>
      <c r="O57" s="693"/>
    </row>
    <row r="58" spans="1:15" s="490" customFormat="1" ht="55.5" customHeight="1">
      <c r="A58" s="566">
        <v>33</v>
      </c>
      <c r="B58" s="632" t="s">
        <v>195</v>
      </c>
      <c r="C58" s="52" t="s">
        <v>150</v>
      </c>
      <c r="D58" s="535" t="s">
        <v>27</v>
      </c>
      <c r="E58" s="630">
        <v>90.88</v>
      </c>
      <c r="F58" s="631"/>
      <c r="G58" s="300" t="s">
        <v>191</v>
      </c>
      <c r="H58" s="110" t="s">
        <v>162</v>
      </c>
      <c r="I58" s="674">
        <v>2019.8</v>
      </c>
      <c r="J58" s="110" t="s">
        <v>193</v>
      </c>
      <c r="K58" s="692" t="s">
        <v>196</v>
      </c>
      <c r="L58" s="692" t="s">
        <v>196</v>
      </c>
      <c r="M58" s="110">
        <v>496</v>
      </c>
      <c r="N58" s="52">
        <v>2000</v>
      </c>
      <c r="O58" s="693"/>
    </row>
    <row r="59" spans="1:15" s="490" customFormat="1" ht="42" customHeight="1">
      <c r="A59" s="534">
        <v>34</v>
      </c>
      <c r="B59" s="297" t="s">
        <v>197</v>
      </c>
      <c r="C59" s="52" t="s">
        <v>150</v>
      </c>
      <c r="D59" s="535" t="s">
        <v>27</v>
      </c>
      <c r="E59" s="630">
        <v>299.46</v>
      </c>
      <c r="F59" s="631"/>
      <c r="G59" s="300" t="s">
        <v>191</v>
      </c>
      <c r="H59" s="110" t="s">
        <v>198</v>
      </c>
      <c r="I59" s="650">
        <v>2019.8</v>
      </c>
      <c r="J59" s="110" t="s">
        <v>193</v>
      </c>
      <c r="K59" s="692" t="s">
        <v>199</v>
      </c>
      <c r="L59" s="692" t="s">
        <v>199</v>
      </c>
      <c r="M59" s="110">
        <v>744</v>
      </c>
      <c r="N59" s="52">
        <v>3000</v>
      </c>
      <c r="O59" s="693"/>
    </row>
    <row r="60" spans="1:15" s="490" customFormat="1" ht="45" customHeight="1">
      <c r="A60" s="566">
        <v>35</v>
      </c>
      <c r="B60" s="297" t="s">
        <v>200</v>
      </c>
      <c r="C60" s="52" t="s">
        <v>150</v>
      </c>
      <c r="D60" s="535" t="s">
        <v>27</v>
      </c>
      <c r="E60" s="630">
        <v>129.7</v>
      </c>
      <c r="F60" s="631"/>
      <c r="G60" s="300" t="s">
        <v>191</v>
      </c>
      <c r="H60" s="110" t="s">
        <v>201</v>
      </c>
      <c r="I60" s="650">
        <v>2019.8</v>
      </c>
      <c r="J60" s="110" t="s">
        <v>193</v>
      </c>
      <c r="K60" s="692" t="s">
        <v>202</v>
      </c>
      <c r="L60" s="692" t="s">
        <v>202</v>
      </c>
      <c r="M60" s="110">
        <v>761</v>
      </c>
      <c r="N60" s="52">
        <v>3000</v>
      </c>
      <c r="O60" s="693"/>
    </row>
    <row r="61" spans="1:15" s="490" customFormat="1" ht="49.5" customHeight="1">
      <c r="A61" s="534">
        <v>36</v>
      </c>
      <c r="B61" s="297" t="s">
        <v>203</v>
      </c>
      <c r="C61" s="52" t="s">
        <v>150</v>
      </c>
      <c r="D61" s="535" t="s">
        <v>27</v>
      </c>
      <c r="E61" s="630">
        <v>121.82</v>
      </c>
      <c r="F61" s="631"/>
      <c r="G61" s="300" t="s">
        <v>191</v>
      </c>
      <c r="H61" s="110" t="s">
        <v>201</v>
      </c>
      <c r="I61" s="650">
        <v>2019.8</v>
      </c>
      <c r="J61" s="110" t="s">
        <v>193</v>
      </c>
      <c r="K61" s="692" t="s">
        <v>204</v>
      </c>
      <c r="L61" s="692" t="s">
        <v>204</v>
      </c>
      <c r="M61" s="110">
        <v>836</v>
      </c>
      <c r="N61" s="52">
        <v>3500</v>
      </c>
      <c r="O61" s="693"/>
    </row>
    <row r="62" spans="1:15" s="490" customFormat="1" ht="45.75" customHeight="1">
      <c r="A62" s="566">
        <v>37</v>
      </c>
      <c r="B62" s="567" t="s">
        <v>205</v>
      </c>
      <c r="C62" s="52" t="s">
        <v>150</v>
      </c>
      <c r="D62" s="535" t="s">
        <v>27</v>
      </c>
      <c r="E62" s="630">
        <v>230.9</v>
      </c>
      <c r="F62" s="631"/>
      <c r="G62" s="300" t="s">
        <v>191</v>
      </c>
      <c r="H62" s="110" t="s">
        <v>201</v>
      </c>
      <c r="I62" s="650">
        <v>2019.8</v>
      </c>
      <c r="J62" s="110" t="s">
        <v>193</v>
      </c>
      <c r="K62" s="692" t="s">
        <v>206</v>
      </c>
      <c r="L62" s="692" t="s">
        <v>206</v>
      </c>
      <c r="M62" s="110">
        <v>748</v>
      </c>
      <c r="N62" s="52">
        <v>3000</v>
      </c>
      <c r="O62" s="693"/>
    </row>
    <row r="63" spans="1:15" s="490" customFormat="1" ht="48.75" customHeight="1">
      <c r="A63" s="534">
        <v>38</v>
      </c>
      <c r="B63" s="297" t="s">
        <v>207</v>
      </c>
      <c r="C63" s="52" t="s">
        <v>150</v>
      </c>
      <c r="D63" s="535" t="s">
        <v>27</v>
      </c>
      <c r="E63" s="630">
        <v>166.59</v>
      </c>
      <c r="F63" s="631"/>
      <c r="G63" s="300" t="s">
        <v>191</v>
      </c>
      <c r="H63" s="110" t="s">
        <v>201</v>
      </c>
      <c r="I63" s="650">
        <v>2019.8</v>
      </c>
      <c r="J63" s="110" t="s">
        <v>193</v>
      </c>
      <c r="K63" s="692" t="s">
        <v>208</v>
      </c>
      <c r="L63" s="692" t="s">
        <v>208</v>
      </c>
      <c r="M63" s="110">
        <v>739</v>
      </c>
      <c r="N63" s="52">
        <v>3000</v>
      </c>
      <c r="O63" s="693"/>
    </row>
    <row r="64" spans="1:15" s="490" customFormat="1" ht="48" customHeight="1">
      <c r="A64" s="566">
        <v>39</v>
      </c>
      <c r="B64" s="297" t="s">
        <v>209</v>
      </c>
      <c r="C64" s="52" t="s">
        <v>150</v>
      </c>
      <c r="D64" s="535" t="s">
        <v>27</v>
      </c>
      <c r="E64" s="630">
        <v>110.99</v>
      </c>
      <c r="F64" s="631"/>
      <c r="G64" s="300" t="s">
        <v>191</v>
      </c>
      <c r="H64" s="110" t="s">
        <v>210</v>
      </c>
      <c r="I64" s="650">
        <v>2019.8</v>
      </c>
      <c r="J64" s="110" t="s">
        <v>193</v>
      </c>
      <c r="K64" s="692" t="s">
        <v>211</v>
      </c>
      <c r="L64" s="692" t="s">
        <v>211</v>
      </c>
      <c r="M64" s="110">
        <v>496</v>
      </c>
      <c r="N64" s="52">
        <v>2000</v>
      </c>
      <c r="O64" s="693"/>
    </row>
    <row r="65" spans="1:15" s="490" customFormat="1" ht="60.75" customHeight="1">
      <c r="A65" s="534">
        <v>40</v>
      </c>
      <c r="B65" s="297" t="s">
        <v>212</v>
      </c>
      <c r="C65" s="52" t="s">
        <v>150</v>
      </c>
      <c r="D65" s="535" t="s">
        <v>27</v>
      </c>
      <c r="E65" s="630">
        <v>188.17</v>
      </c>
      <c r="F65" s="631"/>
      <c r="G65" s="300" t="s">
        <v>191</v>
      </c>
      <c r="H65" s="110" t="s">
        <v>213</v>
      </c>
      <c r="I65" s="650">
        <v>2019.8</v>
      </c>
      <c r="J65" s="110" t="s">
        <v>193</v>
      </c>
      <c r="K65" s="692" t="s">
        <v>214</v>
      </c>
      <c r="L65" s="692" t="s">
        <v>214</v>
      </c>
      <c r="M65" s="110">
        <v>997</v>
      </c>
      <c r="N65" s="52">
        <v>4000</v>
      </c>
      <c r="O65" s="693"/>
    </row>
    <row r="66" spans="1:15" s="490" customFormat="1" ht="51" customHeight="1">
      <c r="A66" s="566">
        <v>41</v>
      </c>
      <c r="B66" s="297" t="s">
        <v>215</v>
      </c>
      <c r="C66" s="52" t="s">
        <v>150</v>
      </c>
      <c r="D66" s="535" t="s">
        <v>27</v>
      </c>
      <c r="E66" s="630">
        <v>197.85</v>
      </c>
      <c r="F66" s="631"/>
      <c r="G66" s="300" t="s">
        <v>191</v>
      </c>
      <c r="H66" s="110" t="s">
        <v>216</v>
      </c>
      <c r="I66" s="650">
        <v>2019.8</v>
      </c>
      <c r="J66" s="110" t="s">
        <v>193</v>
      </c>
      <c r="K66" s="692" t="s">
        <v>217</v>
      </c>
      <c r="L66" s="692" t="s">
        <v>217</v>
      </c>
      <c r="M66" s="110">
        <v>986</v>
      </c>
      <c r="N66" s="52">
        <v>4000</v>
      </c>
      <c r="O66" s="693"/>
    </row>
    <row r="67" spans="1:15" s="490" customFormat="1" ht="67.5" customHeight="1">
      <c r="A67" s="534">
        <v>42</v>
      </c>
      <c r="B67" s="297" t="s">
        <v>218</v>
      </c>
      <c r="C67" s="52" t="s">
        <v>150</v>
      </c>
      <c r="D67" s="535" t="s">
        <v>27</v>
      </c>
      <c r="E67" s="630">
        <v>265.39</v>
      </c>
      <c r="F67" s="631"/>
      <c r="G67" s="300" t="s">
        <v>191</v>
      </c>
      <c r="H67" s="110" t="s">
        <v>219</v>
      </c>
      <c r="I67" s="650">
        <v>2019.8</v>
      </c>
      <c r="J67" s="110" t="s">
        <v>193</v>
      </c>
      <c r="K67" s="692" t="s">
        <v>220</v>
      </c>
      <c r="L67" s="692" t="s">
        <v>220</v>
      </c>
      <c r="M67" s="110">
        <v>761</v>
      </c>
      <c r="N67" s="52">
        <v>3000</v>
      </c>
      <c r="O67" s="693"/>
    </row>
    <row r="68" spans="1:15" s="490" customFormat="1" ht="57" customHeight="1">
      <c r="A68" s="566">
        <v>43</v>
      </c>
      <c r="B68" s="297" t="s">
        <v>221</v>
      </c>
      <c r="C68" s="52" t="s">
        <v>150</v>
      </c>
      <c r="D68" s="535" t="s">
        <v>27</v>
      </c>
      <c r="E68" s="630">
        <v>126.57</v>
      </c>
      <c r="F68" s="631"/>
      <c r="G68" s="300" t="s">
        <v>191</v>
      </c>
      <c r="H68" s="110" t="s">
        <v>222</v>
      </c>
      <c r="I68" s="650">
        <v>2019.8</v>
      </c>
      <c r="J68" s="110" t="s">
        <v>193</v>
      </c>
      <c r="K68" s="692" t="s">
        <v>223</v>
      </c>
      <c r="L68" s="692" t="s">
        <v>223</v>
      </c>
      <c r="M68" s="110">
        <v>752</v>
      </c>
      <c r="N68" s="52">
        <v>3000</v>
      </c>
      <c r="O68" s="693"/>
    </row>
    <row r="69" spans="1:15" s="490" customFormat="1" ht="57" customHeight="1">
      <c r="A69" s="534">
        <v>44</v>
      </c>
      <c r="B69" s="297" t="s">
        <v>224</v>
      </c>
      <c r="C69" s="52" t="s">
        <v>150</v>
      </c>
      <c r="D69" s="535" t="s">
        <v>27</v>
      </c>
      <c r="E69" s="630">
        <v>56</v>
      </c>
      <c r="F69" s="631"/>
      <c r="G69" s="300" t="s">
        <v>191</v>
      </c>
      <c r="H69" s="110" t="s">
        <v>225</v>
      </c>
      <c r="I69" s="650">
        <v>2019.8</v>
      </c>
      <c r="J69" s="110" t="s">
        <v>193</v>
      </c>
      <c r="K69" s="692" t="s">
        <v>226</v>
      </c>
      <c r="L69" s="692" t="s">
        <v>226</v>
      </c>
      <c r="M69" s="110">
        <v>196</v>
      </c>
      <c r="N69" s="52" t="s">
        <v>227</v>
      </c>
      <c r="O69" s="693"/>
    </row>
    <row r="70" spans="1:15" s="490" customFormat="1" ht="82.5" customHeight="1">
      <c r="A70" s="566">
        <v>45</v>
      </c>
      <c r="B70" s="297" t="s">
        <v>228</v>
      </c>
      <c r="C70" s="52" t="s">
        <v>150</v>
      </c>
      <c r="D70" s="535" t="s">
        <v>27</v>
      </c>
      <c r="E70" s="630">
        <v>146</v>
      </c>
      <c r="F70" s="631"/>
      <c r="G70" s="300" t="s">
        <v>191</v>
      </c>
      <c r="H70" s="110" t="s">
        <v>229</v>
      </c>
      <c r="I70" s="650">
        <v>2019.8</v>
      </c>
      <c r="J70" s="110" t="s">
        <v>193</v>
      </c>
      <c r="K70" s="692" t="s">
        <v>230</v>
      </c>
      <c r="L70" s="692" t="s">
        <v>230</v>
      </c>
      <c r="M70" s="110">
        <v>503</v>
      </c>
      <c r="N70" s="52" t="s">
        <v>231</v>
      </c>
      <c r="O70" s="693"/>
    </row>
    <row r="71" spans="1:15" s="490" customFormat="1" ht="57" customHeight="1">
      <c r="A71" s="534">
        <v>46</v>
      </c>
      <c r="B71" s="297" t="s">
        <v>232</v>
      </c>
      <c r="C71" s="52" t="s">
        <v>150</v>
      </c>
      <c r="D71" s="535" t="s">
        <v>27</v>
      </c>
      <c r="E71" s="630">
        <v>126.4</v>
      </c>
      <c r="F71" s="631"/>
      <c r="G71" s="300" t="s">
        <v>191</v>
      </c>
      <c r="H71" s="110" t="s">
        <v>233</v>
      </c>
      <c r="I71" s="650">
        <v>2019.8</v>
      </c>
      <c r="J71" s="110" t="s">
        <v>193</v>
      </c>
      <c r="K71" s="692" t="s">
        <v>234</v>
      </c>
      <c r="L71" s="692" t="s">
        <v>234</v>
      </c>
      <c r="M71" s="110">
        <v>508</v>
      </c>
      <c r="N71" s="52" t="s">
        <v>231</v>
      </c>
      <c r="O71" s="693"/>
    </row>
    <row r="72" spans="1:15" s="490" customFormat="1" ht="51.75" customHeight="1">
      <c r="A72" s="566">
        <v>47</v>
      </c>
      <c r="B72" s="297" t="s">
        <v>235</v>
      </c>
      <c r="C72" s="52" t="s">
        <v>150</v>
      </c>
      <c r="D72" s="535" t="s">
        <v>27</v>
      </c>
      <c r="E72" s="630">
        <v>88</v>
      </c>
      <c r="F72" s="631"/>
      <c r="G72" s="300" t="s">
        <v>191</v>
      </c>
      <c r="H72" s="110" t="s">
        <v>236</v>
      </c>
      <c r="I72" s="650">
        <v>2019.8</v>
      </c>
      <c r="J72" s="110" t="s">
        <v>193</v>
      </c>
      <c r="K72" s="692" t="s">
        <v>237</v>
      </c>
      <c r="L72" s="692" t="s">
        <v>237</v>
      </c>
      <c r="M72" s="110">
        <v>297</v>
      </c>
      <c r="N72" s="52" t="s">
        <v>238</v>
      </c>
      <c r="O72" s="693"/>
    </row>
    <row r="73" spans="1:15" s="490" customFormat="1" ht="48.75" customHeight="1">
      <c r="A73" s="534">
        <v>48</v>
      </c>
      <c r="B73" s="297" t="s">
        <v>239</v>
      </c>
      <c r="C73" s="52" t="s">
        <v>150</v>
      </c>
      <c r="D73" s="535" t="s">
        <v>27</v>
      </c>
      <c r="E73" s="630">
        <v>72</v>
      </c>
      <c r="F73" s="631"/>
      <c r="G73" s="300" t="s">
        <v>191</v>
      </c>
      <c r="H73" s="110" t="s">
        <v>236</v>
      </c>
      <c r="I73" s="650">
        <v>2019.8</v>
      </c>
      <c r="J73" s="110" t="s">
        <v>193</v>
      </c>
      <c r="K73" s="692" t="s">
        <v>240</v>
      </c>
      <c r="L73" s="692" t="s">
        <v>240</v>
      </c>
      <c r="M73" s="110">
        <v>253</v>
      </c>
      <c r="N73" s="52" t="s">
        <v>241</v>
      </c>
      <c r="O73" s="693"/>
    </row>
    <row r="74" spans="1:15" s="490" customFormat="1" ht="57" customHeight="1">
      <c r="A74" s="566">
        <v>49</v>
      </c>
      <c r="B74" s="694" t="s">
        <v>242</v>
      </c>
      <c r="C74" s="52" t="s">
        <v>150</v>
      </c>
      <c r="D74" s="535" t="s">
        <v>27</v>
      </c>
      <c r="E74" s="630">
        <v>133.38</v>
      </c>
      <c r="F74" s="631"/>
      <c r="G74" s="300" t="s">
        <v>191</v>
      </c>
      <c r="H74" s="110" t="s">
        <v>243</v>
      </c>
      <c r="I74" s="650">
        <v>2019.8</v>
      </c>
      <c r="J74" s="110" t="s">
        <v>193</v>
      </c>
      <c r="K74" s="692" t="s">
        <v>244</v>
      </c>
      <c r="L74" s="692" t="s">
        <v>244</v>
      </c>
      <c r="M74" s="110">
        <v>625</v>
      </c>
      <c r="N74" s="52">
        <v>2500</v>
      </c>
      <c r="O74" s="693"/>
    </row>
    <row r="75" spans="1:15" s="490" customFormat="1" ht="57" customHeight="1">
      <c r="A75" s="534">
        <v>50</v>
      </c>
      <c r="B75" s="297" t="s">
        <v>245</v>
      </c>
      <c r="C75" s="52" t="s">
        <v>150</v>
      </c>
      <c r="D75" s="535" t="s">
        <v>27</v>
      </c>
      <c r="E75" s="630">
        <v>217.9</v>
      </c>
      <c r="F75" s="631"/>
      <c r="G75" s="300" t="s">
        <v>191</v>
      </c>
      <c r="H75" s="110" t="s">
        <v>246</v>
      </c>
      <c r="I75" s="650">
        <v>2019.8</v>
      </c>
      <c r="J75" s="110" t="s">
        <v>193</v>
      </c>
      <c r="K75" s="692" t="s">
        <v>247</v>
      </c>
      <c r="L75" s="692" t="s">
        <v>247</v>
      </c>
      <c r="M75" s="110">
        <v>749</v>
      </c>
      <c r="N75" s="52">
        <v>3000</v>
      </c>
      <c r="O75" s="693"/>
    </row>
    <row r="76" spans="1:15" s="490" customFormat="1" ht="58.5" customHeight="1">
      <c r="A76" s="566">
        <v>51</v>
      </c>
      <c r="B76" s="632" t="s">
        <v>248</v>
      </c>
      <c r="C76" s="110" t="s">
        <v>150</v>
      </c>
      <c r="D76" s="535" t="s">
        <v>27</v>
      </c>
      <c r="E76" s="695">
        <v>285.8</v>
      </c>
      <c r="F76" s="674"/>
      <c r="G76" s="696" t="s">
        <v>191</v>
      </c>
      <c r="H76" s="110" t="s">
        <v>249</v>
      </c>
      <c r="I76" s="674">
        <v>2019.8</v>
      </c>
      <c r="J76" s="110" t="s">
        <v>193</v>
      </c>
      <c r="K76" s="732" t="s">
        <v>250</v>
      </c>
      <c r="L76" s="732" t="s">
        <v>250</v>
      </c>
      <c r="M76" s="110">
        <v>1004</v>
      </c>
      <c r="N76" s="674">
        <v>4000</v>
      </c>
      <c r="O76" s="693"/>
    </row>
    <row r="77" spans="1:15" s="490" customFormat="1" ht="67.5" customHeight="1">
      <c r="A77" s="534">
        <v>52</v>
      </c>
      <c r="B77" s="297" t="s">
        <v>251</v>
      </c>
      <c r="C77" s="52" t="s">
        <v>150</v>
      </c>
      <c r="D77" s="535" t="s">
        <v>27</v>
      </c>
      <c r="E77" s="630">
        <v>42</v>
      </c>
      <c r="F77" s="631"/>
      <c r="G77" s="300" t="s">
        <v>191</v>
      </c>
      <c r="H77" s="110" t="s">
        <v>252</v>
      </c>
      <c r="I77" s="650">
        <v>2019.8</v>
      </c>
      <c r="J77" s="110" t="s">
        <v>193</v>
      </c>
      <c r="K77" s="692" t="s">
        <v>253</v>
      </c>
      <c r="L77" s="692" t="s">
        <v>253</v>
      </c>
      <c r="M77" s="110">
        <v>377</v>
      </c>
      <c r="N77" s="674">
        <v>1500</v>
      </c>
      <c r="O77" s="693"/>
    </row>
    <row r="78" spans="1:15" s="488" customFormat="1" ht="36" customHeight="1">
      <c r="A78" s="76" t="s">
        <v>254</v>
      </c>
      <c r="B78" s="687" t="s">
        <v>255</v>
      </c>
      <c r="C78" s="686"/>
      <c r="D78" s="533"/>
      <c r="E78" s="607">
        <f>SUM(E79:E95)</f>
        <v>12999.999999999998</v>
      </c>
      <c r="F78" s="608"/>
      <c r="G78" s="697"/>
      <c r="H78" s="608"/>
      <c r="I78" s="608"/>
      <c r="J78" s="686"/>
      <c r="K78" s="733"/>
      <c r="L78" s="733"/>
      <c r="M78" s="49"/>
      <c r="N78" s="49"/>
      <c r="O78" s="734"/>
    </row>
    <row r="79" spans="1:15" s="490" customFormat="1" ht="57" customHeight="1">
      <c r="A79" s="534">
        <v>53</v>
      </c>
      <c r="B79" s="309" t="s">
        <v>256</v>
      </c>
      <c r="C79" s="52" t="s">
        <v>150</v>
      </c>
      <c r="D79" s="535" t="s">
        <v>124</v>
      </c>
      <c r="E79" s="698">
        <v>575.93</v>
      </c>
      <c r="F79" s="631"/>
      <c r="G79" s="300" t="s">
        <v>191</v>
      </c>
      <c r="H79" s="699" t="s">
        <v>257</v>
      </c>
      <c r="I79" s="650">
        <v>2019.8</v>
      </c>
      <c r="J79" s="110" t="s">
        <v>193</v>
      </c>
      <c r="K79" s="692" t="s">
        <v>258</v>
      </c>
      <c r="L79" s="692" t="s">
        <v>258</v>
      </c>
      <c r="M79" s="110">
        <v>752</v>
      </c>
      <c r="N79" s="674">
        <v>3000</v>
      </c>
      <c r="O79" s="693"/>
    </row>
    <row r="80" spans="1:15" s="490" customFormat="1" ht="57" customHeight="1">
      <c r="A80" s="566">
        <v>54</v>
      </c>
      <c r="B80" s="309" t="s">
        <v>259</v>
      </c>
      <c r="C80" s="52" t="s">
        <v>150</v>
      </c>
      <c r="D80" s="535" t="s">
        <v>260</v>
      </c>
      <c r="E80" s="698">
        <v>605.18</v>
      </c>
      <c r="F80" s="631"/>
      <c r="G80" s="300" t="s">
        <v>191</v>
      </c>
      <c r="H80" s="699" t="s">
        <v>261</v>
      </c>
      <c r="I80" s="650">
        <v>2019.8</v>
      </c>
      <c r="J80" s="110" t="s">
        <v>193</v>
      </c>
      <c r="K80" s="692" t="s">
        <v>262</v>
      </c>
      <c r="L80" s="692" t="s">
        <v>262</v>
      </c>
      <c r="M80" s="110">
        <v>499</v>
      </c>
      <c r="N80" s="674">
        <v>2000</v>
      </c>
      <c r="O80" s="693"/>
    </row>
    <row r="81" spans="1:15" s="490" customFormat="1" ht="57" customHeight="1">
      <c r="A81" s="534">
        <v>55</v>
      </c>
      <c r="B81" s="309" t="s">
        <v>263</v>
      </c>
      <c r="C81" s="52" t="s">
        <v>150</v>
      </c>
      <c r="D81" s="535" t="s">
        <v>124</v>
      </c>
      <c r="E81" s="698">
        <v>462.7</v>
      </c>
      <c r="F81" s="631"/>
      <c r="G81" s="300" t="s">
        <v>191</v>
      </c>
      <c r="H81" s="699" t="s">
        <v>264</v>
      </c>
      <c r="I81" s="650">
        <v>2019.8</v>
      </c>
      <c r="J81" s="110" t="s">
        <v>193</v>
      </c>
      <c r="K81" s="692" t="s">
        <v>265</v>
      </c>
      <c r="L81" s="692" t="s">
        <v>265</v>
      </c>
      <c r="M81" s="110">
        <v>496</v>
      </c>
      <c r="N81" s="110" t="s">
        <v>231</v>
      </c>
      <c r="O81" s="693"/>
    </row>
    <row r="82" spans="1:15" s="490" customFormat="1" ht="45.75" customHeight="1">
      <c r="A82" s="566">
        <v>56</v>
      </c>
      <c r="B82" s="309" t="s">
        <v>266</v>
      </c>
      <c r="C82" s="52" t="s">
        <v>150</v>
      </c>
      <c r="D82" s="535" t="s">
        <v>260</v>
      </c>
      <c r="E82" s="698">
        <v>577.8</v>
      </c>
      <c r="F82" s="631"/>
      <c r="G82" s="300" t="s">
        <v>191</v>
      </c>
      <c r="H82" s="699" t="s">
        <v>267</v>
      </c>
      <c r="I82" s="650">
        <v>2019.8</v>
      </c>
      <c r="J82" s="110" t="s">
        <v>193</v>
      </c>
      <c r="K82" s="692" t="s">
        <v>268</v>
      </c>
      <c r="L82" s="692" t="s">
        <v>268</v>
      </c>
      <c r="M82" s="110">
        <v>623</v>
      </c>
      <c r="N82" s="110" t="s">
        <v>269</v>
      </c>
      <c r="O82" s="693"/>
    </row>
    <row r="83" spans="1:15" s="490" customFormat="1" ht="58.5" customHeight="1">
      <c r="A83" s="534">
        <v>57</v>
      </c>
      <c r="B83" s="309" t="s">
        <v>270</v>
      </c>
      <c r="C83" s="52" t="s">
        <v>150</v>
      </c>
      <c r="D83" s="535" t="s">
        <v>260</v>
      </c>
      <c r="E83" s="698">
        <v>891.85</v>
      </c>
      <c r="F83" s="631"/>
      <c r="G83" s="300" t="s">
        <v>191</v>
      </c>
      <c r="H83" s="699" t="s">
        <v>271</v>
      </c>
      <c r="I83" s="650">
        <v>2019.8</v>
      </c>
      <c r="J83" s="110" t="s">
        <v>193</v>
      </c>
      <c r="K83" s="692" t="s">
        <v>272</v>
      </c>
      <c r="L83" s="692" t="s">
        <v>272</v>
      </c>
      <c r="M83" s="110">
        <v>877</v>
      </c>
      <c r="N83" s="110" t="s">
        <v>273</v>
      </c>
      <c r="O83" s="693"/>
    </row>
    <row r="84" spans="1:15" s="490" customFormat="1" ht="57" customHeight="1">
      <c r="A84" s="566">
        <v>58</v>
      </c>
      <c r="B84" s="309" t="s">
        <v>274</v>
      </c>
      <c r="C84" s="52" t="s">
        <v>150</v>
      </c>
      <c r="D84" s="535" t="s">
        <v>124</v>
      </c>
      <c r="E84" s="698">
        <v>719.26</v>
      </c>
      <c r="F84" s="631"/>
      <c r="G84" s="300" t="s">
        <v>191</v>
      </c>
      <c r="H84" s="699" t="s">
        <v>275</v>
      </c>
      <c r="I84" s="650">
        <v>2019.8</v>
      </c>
      <c r="J84" s="110" t="s">
        <v>193</v>
      </c>
      <c r="K84" s="692" t="s">
        <v>276</v>
      </c>
      <c r="L84" s="692" t="s">
        <v>276</v>
      </c>
      <c r="M84" s="110">
        <v>1746</v>
      </c>
      <c r="N84" s="110" t="s">
        <v>277</v>
      </c>
      <c r="O84" s="693"/>
    </row>
    <row r="85" spans="1:15" s="490" customFormat="1" ht="51" customHeight="1">
      <c r="A85" s="534">
        <v>59</v>
      </c>
      <c r="B85" s="309" t="s">
        <v>278</v>
      </c>
      <c r="C85" s="52" t="s">
        <v>150</v>
      </c>
      <c r="D85" s="535" t="s">
        <v>279</v>
      </c>
      <c r="E85" s="698">
        <v>508.94</v>
      </c>
      <c r="F85" s="631"/>
      <c r="G85" s="300" t="s">
        <v>191</v>
      </c>
      <c r="H85" s="699" t="s">
        <v>280</v>
      </c>
      <c r="I85" s="650">
        <v>2019.8</v>
      </c>
      <c r="J85" s="110" t="s">
        <v>193</v>
      </c>
      <c r="K85" s="692" t="s">
        <v>281</v>
      </c>
      <c r="L85" s="692" t="s">
        <v>281</v>
      </c>
      <c r="M85" s="110">
        <v>1251</v>
      </c>
      <c r="N85" s="110" t="s">
        <v>282</v>
      </c>
      <c r="O85" s="693"/>
    </row>
    <row r="86" spans="1:15" s="490" customFormat="1" ht="57" customHeight="1">
      <c r="A86" s="566">
        <v>60</v>
      </c>
      <c r="B86" s="309" t="s">
        <v>283</v>
      </c>
      <c r="C86" s="52" t="s">
        <v>150</v>
      </c>
      <c r="D86" s="535" t="s">
        <v>124</v>
      </c>
      <c r="E86" s="698">
        <v>699.55</v>
      </c>
      <c r="F86" s="631"/>
      <c r="G86" s="300" t="s">
        <v>191</v>
      </c>
      <c r="H86" s="699" t="s">
        <v>284</v>
      </c>
      <c r="I86" s="650">
        <v>2019.8</v>
      </c>
      <c r="J86" s="110" t="s">
        <v>193</v>
      </c>
      <c r="K86" s="692" t="s">
        <v>285</v>
      </c>
      <c r="L86" s="692" t="s">
        <v>285</v>
      </c>
      <c r="M86" s="110">
        <v>1987</v>
      </c>
      <c r="N86" s="110" t="s">
        <v>286</v>
      </c>
      <c r="O86" s="693"/>
    </row>
    <row r="87" spans="1:15" s="490" customFormat="1" ht="51" customHeight="1">
      <c r="A87" s="534">
        <v>61</v>
      </c>
      <c r="B87" s="309" t="s">
        <v>287</v>
      </c>
      <c r="C87" s="52" t="s">
        <v>150</v>
      </c>
      <c r="D87" s="535" t="s">
        <v>260</v>
      </c>
      <c r="E87" s="698">
        <v>1073.38</v>
      </c>
      <c r="F87" s="631"/>
      <c r="G87" s="300" t="s">
        <v>191</v>
      </c>
      <c r="H87" s="699" t="s">
        <v>288</v>
      </c>
      <c r="I87" s="650">
        <v>2019.8</v>
      </c>
      <c r="J87" s="110" t="s">
        <v>193</v>
      </c>
      <c r="K87" s="692" t="s">
        <v>289</v>
      </c>
      <c r="L87" s="692" t="s">
        <v>289</v>
      </c>
      <c r="M87" s="110">
        <v>986</v>
      </c>
      <c r="N87" s="110" t="s">
        <v>290</v>
      </c>
      <c r="O87" s="693"/>
    </row>
    <row r="88" spans="1:15" s="492" customFormat="1" ht="60.75" customHeight="1">
      <c r="A88" s="566">
        <v>62</v>
      </c>
      <c r="B88" s="309" t="s">
        <v>291</v>
      </c>
      <c r="C88" s="52" t="s">
        <v>150</v>
      </c>
      <c r="D88" s="535" t="s">
        <v>260</v>
      </c>
      <c r="E88" s="698">
        <v>404.26</v>
      </c>
      <c r="F88" s="631"/>
      <c r="G88" s="300" t="s">
        <v>191</v>
      </c>
      <c r="H88" s="699" t="s">
        <v>236</v>
      </c>
      <c r="I88" s="650">
        <v>2019.8</v>
      </c>
      <c r="J88" s="110" t="s">
        <v>193</v>
      </c>
      <c r="K88" s="692" t="s">
        <v>292</v>
      </c>
      <c r="L88" s="692" t="s">
        <v>292</v>
      </c>
      <c r="M88" s="110">
        <v>755</v>
      </c>
      <c r="N88" s="110" t="s">
        <v>293</v>
      </c>
      <c r="O88" s="693"/>
    </row>
    <row r="89" spans="1:15" s="492" customFormat="1" ht="52.5" customHeight="1">
      <c r="A89" s="534">
        <v>63</v>
      </c>
      <c r="B89" s="309" t="s">
        <v>294</v>
      </c>
      <c r="C89" s="52" t="s">
        <v>150</v>
      </c>
      <c r="D89" s="535" t="s">
        <v>260</v>
      </c>
      <c r="E89" s="698">
        <v>604.32</v>
      </c>
      <c r="F89" s="631"/>
      <c r="G89" s="300" t="s">
        <v>191</v>
      </c>
      <c r="H89" s="699" t="s">
        <v>295</v>
      </c>
      <c r="I89" s="650">
        <v>2019.8</v>
      </c>
      <c r="J89" s="110" t="s">
        <v>193</v>
      </c>
      <c r="K89" s="692" t="s">
        <v>296</v>
      </c>
      <c r="L89" s="692" t="s">
        <v>296</v>
      </c>
      <c r="M89" s="110">
        <v>739</v>
      </c>
      <c r="N89" s="110" t="s">
        <v>293</v>
      </c>
      <c r="O89" s="693"/>
    </row>
    <row r="90" spans="1:15" s="490" customFormat="1" ht="49.5" customHeight="1">
      <c r="A90" s="566">
        <v>64</v>
      </c>
      <c r="B90" s="309" t="s">
        <v>297</v>
      </c>
      <c r="C90" s="52" t="s">
        <v>150</v>
      </c>
      <c r="D90" s="535" t="s">
        <v>260</v>
      </c>
      <c r="E90" s="698">
        <v>135.2</v>
      </c>
      <c r="F90" s="631"/>
      <c r="G90" s="300" t="s">
        <v>191</v>
      </c>
      <c r="H90" s="699" t="s">
        <v>298</v>
      </c>
      <c r="I90" s="650">
        <v>2019.8</v>
      </c>
      <c r="J90" s="110" t="s">
        <v>193</v>
      </c>
      <c r="K90" s="692" t="s">
        <v>299</v>
      </c>
      <c r="L90" s="692" t="s">
        <v>299</v>
      </c>
      <c r="M90" s="110">
        <v>619</v>
      </c>
      <c r="N90" s="110" t="s">
        <v>269</v>
      </c>
      <c r="O90" s="693"/>
    </row>
    <row r="91" spans="1:15" s="490" customFormat="1" ht="61.5" customHeight="1">
      <c r="A91" s="534">
        <v>65</v>
      </c>
      <c r="B91" s="309" t="s">
        <v>300</v>
      </c>
      <c r="C91" s="52" t="s">
        <v>150</v>
      </c>
      <c r="D91" s="535" t="s">
        <v>279</v>
      </c>
      <c r="E91" s="698">
        <v>1858.8</v>
      </c>
      <c r="F91" s="631"/>
      <c r="G91" s="300" t="s">
        <v>191</v>
      </c>
      <c r="H91" s="699" t="s">
        <v>301</v>
      </c>
      <c r="I91" s="650">
        <v>2019.8</v>
      </c>
      <c r="J91" s="110" t="s">
        <v>193</v>
      </c>
      <c r="K91" s="692" t="s">
        <v>302</v>
      </c>
      <c r="L91" s="692" t="s">
        <v>302</v>
      </c>
      <c r="M91" s="110">
        <v>1752</v>
      </c>
      <c r="N91" s="110" t="s">
        <v>277</v>
      </c>
      <c r="O91" s="693"/>
    </row>
    <row r="92" spans="1:15" s="490" customFormat="1" ht="49.5" customHeight="1">
      <c r="A92" s="566">
        <v>66</v>
      </c>
      <c r="B92" s="309" t="s">
        <v>303</v>
      </c>
      <c r="C92" s="52" t="s">
        <v>150</v>
      </c>
      <c r="D92" s="535" t="s">
        <v>124</v>
      </c>
      <c r="E92" s="698">
        <v>1771.23</v>
      </c>
      <c r="F92" s="631"/>
      <c r="G92" s="300" t="s">
        <v>191</v>
      </c>
      <c r="H92" s="699" t="s">
        <v>304</v>
      </c>
      <c r="I92" s="650">
        <v>2019.8</v>
      </c>
      <c r="J92" s="110" t="s">
        <v>193</v>
      </c>
      <c r="K92" s="692" t="s">
        <v>305</v>
      </c>
      <c r="L92" s="692" t="s">
        <v>305</v>
      </c>
      <c r="M92" s="110">
        <v>3744</v>
      </c>
      <c r="N92" s="110" t="s">
        <v>306</v>
      </c>
      <c r="O92" s="693"/>
    </row>
    <row r="93" spans="1:15" s="492" customFormat="1" ht="49.5" customHeight="1">
      <c r="A93" s="534">
        <v>67</v>
      </c>
      <c r="B93" s="309" t="s">
        <v>307</v>
      </c>
      <c r="C93" s="52" t="s">
        <v>150</v>
      </c>
      <c r="D93" s="535" t="s">
        <v>260</v>
      </c>
      <c r="E93" s="698">
        <v>674.95</v>
      </c>
      <c r="F93" s="631"/>
      <c r="G93" s="300" t="s">
        <v>191</v>
      </c>
      <c r="H93" s="699" t="s">
        <v>308</v>
      </c>
      <c r="I93" s="650">
        <v>2019.8</v>
      </c>
      <c r="J93" s="110" t="s">
        <v>193</v>
      </c>
      <c r="K93" s="692" t="s">
        <v>309</v>
      </c>
      <c r="L93" s="692" t="s">
        <v>309</v>
      </c>
      <c r="M93" s="110">
        <v>623</v>
      </c>
      <c r="N93" s="110" t="s">
        <v>269</v>
      </c>
      <c r="O93" s="693"/>
    </row>
    <row r="94" spans="1:15" s="490" customFormat="1" ht="48" customHeight="1">
      <c r="A94" s="566">
        <v>68</v>
      </c>
      <c r="B94" s="309" t="s">
        <v>310</v>
      </c>
      <c r="C94" s="52" t="s">
        <v>150</v>
      </c>
      <c r="D94" s="535" t="s">
        <v>260</v>
      </c>
      <c r="E94" s="698">
        <v>632.05</v>
      </c>
      <c r="F94" s="631"/>
      <c r="G94" s="300" t="s">
        <v>191</v>
      </c>
      <c r="H94" s="699" t="s">
        <v>311</v>
      </c>
      <c r="I94" s="650">
        <v>2019.8</v>
      </c>
      <c r="J94" s="110" t="s">
        <v>193</v>
      </c>
      <c r="K94" s="692" t="s">
        <v>312</v>
      </c>
      <c r="L94" s="692" t="s">
        <v>312</v>
      </c>
      <c r="M94" s="110">
        <v>1496</v>
      </c>
      <c r="N94" s="110" t="s">
        <v>313</v>
      </c>
      <c r="O94" s="693"/>
    </row>
    <row r="95" spans="1:15" s="490" customFormat="1" ht="48.75" customHeight="1">
      <c r="A95" s="534">
        <v>69</v>
      </c>
      <c r="B95" s="309" t="s">
        <v>314</v>
      </c>
      <c r="C95" s="52" t="s">
        <v>150</v>
      </c>
      <c r="D95" s="535" t="s">
        <v>124</v>
      </c>
      <c r="E95" s="698">
        <v>804.6</v>
      </c>
      <c r="F95" s="631"/>
      <c r="G95" s="300" t="s">
        <v>191</v>
      </c>
      <c r="H95" s="699" t="s">
        <v>315</v>
      </c>
      <c r="I95" s="650">
        <v>2019.8</v>
      </c>
      <c r="J95" s="110" t="s">
        <v>193</v>
      </c>
      <c r="K95" s="692" t="s">
        <v>316</v>
      </c>
      <c r="L95" s="692" t="s">
        <v>316</v>
      </c>
      <c r="M95" s="110">
        <v>1246</v>
      </c>
      <c r="N95" s="110" t="s">
        <v>282</v>
      </c>
      <c r="O95" s="693"/>
    </row>
    <row r="96" spans="1:15" s="495" customFormat="1" ht="28.5" customHeight="1">
      <c r="A96" s="627" t="s">
        <v>90</v>
      </c>
      <c r="B96" s="687" t="s">
        <v>317</v>
      </c>
      <c r="C96" s="686"/>
      <c r="D96" s="533"/>
      <c r="E96" s="607">
        <f>SUM(E97:E97)</f>
        <v>334</v>
      </c>
      <c r="F96" s="608"/>
      <c r="G96" s="697"/>
      <c r="H96" s="608"/>
      <c r="I96" s="608"/>
      <c r="J96" s="686"/>
      <c r="K96" s="604" t="s">
        <v>318</v>
      </c>
      <c r="L96" s="604"/>
      <c r="M96" s="608"/>
      <c r="N96" s="608"/>
      <c r="O96" s="734"/>
    </row>
    <row r="97" spans="1:15" s="488" customFormat="1" ht="73.5" customHeight="1">
      <c r="A97" s="546">
        <v>70</v>
      </c>
      <c r="B97" s="700" t="s">
        <v>319</v>
      </c>
      <c r="C97" s="52" t="s">
        <v>150</v>
      </c>
      <c r="D97" s="535" t="s">
        <v>39</v>
      </c>
      <c r="E97" s="701">
        <v>334</v>
      </c>
      <c r="F97" s="631"/>
      <c r="G97" s="85" t="s">
        <v>191</v>
      </c>
      <c r="H97" s="110" t="s">
        <v>320</v>
      </c>
      <c r="I97" s="650">
        <v>2019.8</v>
      </c>
      <c r="J97" s="110" t="s">
        <v>193</v>
      </c>
      <c r="K97" s="434" t="s">
        <v>321</v>
      </c>
      <c r="L97" s="434" t="s">
        <v>322</v>
      </c>
      <c r="M97" s="735">
        <v>11000</v>
      </c>
      <c r="N97" s="735">
        <v>33500</v>
      </c>
      <c r="O97" s="734"/>
    </row>
    <row r="98" spans="1:15" s="488" customFormat="1" ht="28.5" customHeight="1">
      <c r="A98" s="702" t="s">
        <v>323</v>
      </c>
      <c r="B98" s="703" t="s">
        <v>324</v>
      </c>
      <c r="C98" s="704"/>
      <c r="D98" s="705"/>
      <c r="E98" s="706">
        <f>SUM(E99:E102)</f>
        <v>1695</v>
      </c>
      <c r="F98" s="707"/>
      <c r="G98" s="696"/>
      <c r="H98" s="560"/>
      <c r="I98" s="540"/>
      <c r="J98" s="560"/>
      <c r="K98" s="736"/>
      <c r="L98" s="736"/>
      <c r="M98" s="737"/>
      <c r="N98" s="737"/>
      <c r="O98" s="734"/>
    </row>
    <row r="99" spans="1:15" s="488" customFormat="1" ht="57" customHeight="1">
      <c r="A99" s="76">
        <v>71</v>
      </c>
      <c r="B99" s="708" t="s">
        <v>325</v>
      </c>
      <c r="C99" s="708" t="s">
        <v>150</v>
      </c>
      <c r="D99" s="709" t="s">
        <v>27</v>
      </c>
      <c r="E99" s="701">
        <v>252</v>
      </c>
      <c r="F99" s="631"/>
      <c r="G99" s="85" t="s">
        <v>191</v>
      </c>
      <c r="H99" s="110" t="s">
        <v>326</v>
      </c>
      <c r="I99" s="674">
        <v>2020.4</v>
      </c>
      <c r="J99" s="110" t="s">
        <v>193</v>
      </c>
      <c r="K99" s="270" t="s">
        <v>327</v>
      </c>
      <c r="L99" s="270" t="s">
        <v>327</v>
      </c>
      <c r="M99" s="735">
        <v>134</v>
      </c>
      <c r="N99" s="735">
        <v>600</v>
      </c>
      <c r="O99" s="734"/>
    </row>
    <row r="100" spans="1:15" s="488" customFormat="1" ht="57" customHeight="1">
      <c r="A100" s="76">
        <v>72</v>
      </c>
      <c r="B100" s="708" t="s">
        <v>328</v>
      </c>
      <c r="C100" s="708" t="s">
        <v>150</v>
      </c>
      <c r="D100" s="709" t="s">
        <v>39</v>
      </c>
      <c r="E100" s="701">
        <v>342</v>
      </c>
      <c r="F100" s="631"/>
      <c r="G100" s="85" t="s">
        <v>191</v>
      </c>
      <c r="H100" s="110" t="s">
        <v>329</v>
      </c>
      <c r="I100" s="674">
        <v>2020.4</v>
      </c>
      <c r="J100" s="110" t="s">
        <v>193</v>
      </c>
      <c r="K100" s="692" t="s">
        <v>330</v>
      </c>
      <c r="L100" s="692" t="s">
        <v>330</v>
      </c>
      <c r="M100" s="735">
        <v>450</v>
      </c>
      <c r="N100" s="735">
        <v>2000</v>
      </c>
      <c r="O100" s="734"/>
    </row>
    <row r="101" spans="1:15" s="488" customFormat="1" ht="57" customHeight="1">
      <c r="A101" s="76">
        <v>73</v>
      </c>
      <c r="B101" s="708" t="s">
        <v>331</v>
      </c>
      <c r="C101" s="708" t="s">
        <v>150</v>
      </c>
      <c r="D101" s="709" t="s">
        <v>39</v>
      </c>
      <c r="E101" s="701">
        <v>688</v>
      </c>
      <c r="F101" s="631"/>
      <c r="G101" s="85" t="s">
        <v>191</v>
      </c>
      <c r="H101" s="110" t="s">
        <v>308</v>
      </c>
      <c r="I101" s="674">
        <v>2020.4</v>
      </c>
      <c r="J101" s="110" t="s">
        <v>193</v>
      </c>
      <c r="K101" s="692" t="s">
        <v>332</v>
      </c>
      <c r="L101" s="692" t="s">
        <v>332</v>
      </c>
      <c r="M101" s="735">
        <v>245</v>
      </c>
      <c r="N101" s="735">
        <v>1100</v>
      </c>
      <c r="O101" s="734"/>
    </row>
    <row r="102" spans="1:15" s="488" customFormat="1" ht="57" customHeight="1">
      <c r="A102" s="76">
        <v>74</v>
      </c>
      <c r="B102" s="708" t="s">
        <v>333</v>
      </c>
      <c r="C102" s="708" t="s">
        <v>150</v>
      </c>
      <c r="D102" s="709" t="s">
        <v>39</v>
      </c>
      <c r="E102" s="701">
        <v>413</v>
      </c>
      <c r="F102" s="631"/>
      <c r="G102" s="85" t="s">
        <v>191</v>
      </c>
      <c r="H102" s="110" t="s">
        <v>334</v>
      </c>
      <c r="I102" s="674">
        <v>2020.4</v>
      </c>
      <c r="J102" s="110" t="s">
        <v>193</v>
      </c>
      <c r="K102" s="692" t="s">
        <v>335</v>
      </c>
      <c r="L102" s="692" t="s">
        <v>335</v>
      </c>
      <c r="M102" s="735">
        <v>130</v>
      </c>
      <c r="N102" s="735">
        <v>600</v>
      </c>
      <c r="O102" s="734"/>
    </row>
    <row r="103" spans="1:15" s="488" customFormat="1" ht="33.75" customHeight="1">
      <c r="A103" s="710" t="s">
        <v>336</v>
      </c>
      <c r="B103" s="711" t="s">
        <v>337</v>
      </c>
      <c r="C103" s="712"/>
      <c r="D103" s="713"/>
      <c r="E103" s="714">
        <f>SUM(E104,E116)</f>
        <v>10874</v>
      </c>
      <c r="F103" s="715"/>
      <c r="G103" s="716"/>
      <c r="H103" s="717"/>
      <c r="I103" s="738"/>
      <c r="J103" s="717"/>
      <c r="K103" s="739"/>
      <c r="L103" s="740"/>
      <c r="M103" s="737"/>
      <c r="N103" s="737"/>
      <c r="O103" s="734"/>
    </row>
    <row r="104" spans="1:15" s="495" customFormat="1" ht="33" customHeight="1">
      <c r="A104" s="627" t="s">
        <v>188</v>
      </c>
      <c r="B104" s="604" t="s">
        <v>338</v>
      </c>
      <c r="C104" s="605"/>
      <c r="D104" s="718"/>
      <c r="E104" s="607">
        <f>SUM(E105:E115)</f>
        <v>2572</v>
      </c>
      <c r="F104" s="719"/>
      <c r="G104" s="720"/>
      <c r="H104" s="720"/>
      <c r="I104" s="720"/>
      <c r="J104" s="720"/>
      <c r="K104" s="720"/>
      <c r="L104" s="741"/>
      <c r="M104" s="608"/>
      <c r="N104" s="608"/>
      <c r="O104" s="605"/>
    </row>
    <row r="105" spans="1:15" s="488" customFormat="1" ht="57" customHeight="1">
      <c r="A105" s="546">
        <v>75</v>
      </c>
      <c r="B105" s="67" t="s">
        <v>339</v>
      </c>
      <c r="C105" s="52" t="s">
        <v>150</v>
      </c>
      <c r="D105" s="609" t="s">
        <v>27</v>
      </c>
      <c r="E105" s="721">
        <v>164.4</v>
      </c>
      <c r="F105" s="67"/>
      <c r="G105" s="55" t="s">
        <v>191</v>
      </c>
      <c r="H105" s="298" t="s">
        <v>340</v>
      </c>
      <c r="I105" s="52">
        <v>2020.4</v>
      </c>
      <c r="J105" s="52" t="s">
        <v>193</v>
      </c>
      <c r="K105" s="67" t="s">
        <v>341</v>
      </c>
      <c r="L105" s="67" t="s">
        <v>341</v>
      </c>
      <c r="M105" s="52">
        <v>670</v>
      </c>
      <c r="N105" s="742">
        <v>3315</v>
      </c>
      <c r="O105" s="743"/>
    </row>
    <row r="106" spans="1:15" s="488" customFormat="1" ht="66.75" customHeight="1">
      <c r="A106" s="546">
        <v>76</v>
      </c>
      <c r="B106" s="67" t="s">
        <v>342</v>
      </c>
      <c r="C106" s="52" t="s">
        <v>150</v>
      </c>
      <c r="D106" s="609" t="s">
        <v>27</v>
      </c>
      <c r="E106" s="721">
        <v>296</v>
      </c>
      <c r="F106" s="67"/>
      <c r="G106" s="55" t="s">
        <v>191</v>
      </c>
      <c r="H106" s="298" t="s">
        <v>343</v>
      </c>
      <c r="I106" s="52">
        <v>2020.4</v>
      </c>
      <c r="J106" s="52" t="s">
        <v>193</v>
      </c>
      <c r="K106" s="67" t="s">
        <v>344</v>
      </c>
      <c r="L106" s="67" t="s">
        <v>344</v>
      </c>
      <c r="M106" s="52">
        <v>1730</v>
      </c>
      <c r="N106" s="742">
        <v>8810</v>
      </c>
      <c r="O106" s="744"/>
    </row>
    <row r="107" spans="1:15" s="488" customFormat="1" ht="69" customHeight="1">
      <c r="A107" s="546">
        <v>77</v>
      </c>
      <c r="B107" s="67" t="s">
        <v>345</v>
      </c>
      <c r="C107" s="52" t="s">
        <v>150</v>
      </c>
      <c r="D107" s="609" t="s">
        <v>27</v>
      </c>
      <c r="E107" s="721">
        <v>304.5</v>
      </c>
      <c r="F107" s="67"/>
      <c r="G107" s="55" t="s">
        <v>191</v>
      </c>
      <c r="H107" s="722" t="s">
        <v>346</v>
      </c>
      <c r="I107" s="52">
        <v>2020.4</v>
      </c>
      <c r="J107" s="52" t="s">
        <v>193</v>
      </c>
      <c r="K107" s="67" t="s">
        <v>347</v>
      </c>
      <c r="L107" s="67" t="s">
        <v>347</v>
      </c>
      <c r="M107" s="52">
        <v>2300</v>
      </c>
      <c r="N107" s="742">
        <v>11622</v>
      </c>
      <c r="O107" s="744"/>
    </row>
    <row r="108" spans="1:15" s="488" customFormat="1" ht="57" customHeight="1">
      <c r="A108" s="546">
        <v>78</v>
      </c>
      <c r="B108" s="67" t="s">
        <v>348</v>
      </c>
      <c r="C108" s="52" t="s">
        <v>150</v>
      </c>
      <c r="D108" s="609" t="s">
        <v>27</v>
      </c>
      <c r="E108" s="721">
        <v>145.8</v>
      </c>
      <c r="F108" s="67"/>
      <c r="G108" s="55" t="s">
        <v>191</v>
      </c>
      <c r="H108" s="298" t="s">
        <v>349</v>
      </c>
      <c r="I108" s="52">
        <v>2020.4</v>
      </c>
      <c r="J108" s="52" t="s">
        <v>193</v>
      </c>
      <c r="K108" s="67" t="s">
        <v>350</v>
      </c>
      <c r="L108" s="67" t="s">
        <v>350</v>
      </c>
      <c r="M108" s="52">
        <v>580</v>
      </c>
      <c r="N108" s="742">
        <v>2900</v>
      </c>
      <c r="O108" s="744"/>
    </row>
    <row r="109" spans="1:15" s="488" customFormat="1" ht="69" customHeight="1">
      <c r="A109" s="546">
        <v>79</v>
      </c>
      <c r="B109" s="67" t="s">
        <v>351</v>
      </c>
      <c r="C109" s="52" t="s">
        <v>150</v>
      </c>
      <c r="D109" s="609" t="s">
        <v>27</v>
      </c>
      <c r="E109" s="721">
        <v>154.4</v>
      </c>
      <c r="F109" s="67"/>
      <c r="G109" s="55" t="s">
        <v>191</v>
      </c>
      <c r="H109" s="298" t="s">
        <v>352</v>
      </c>
      <c r="I109" s="52">
        <v>2020.4</v>
      </c>
      <c r="J109" s="52" t="s">
        <v>193</v>
      </c>
      <c r="K109" s="67" t="s">
        <v>353</v>
      </c>
      <c r="L109" s="67" t="s">
        <v>353</v>
      </c>
      <c r="M109" s="52">
        <v>870</v>
      </c>
      <c r="N109" s="742">
        <v>4385</v>
      </c>
      <c r="O109" s="744"/>
    </row>
    <row r="110" spans="1:15" s="488" customFormat="1" ht="114.75" customHeight="1">
      <c r="A110" s="546">
        <v>80</v>
      </c>
      <c r="B110" s="67" t="s">
        <v>354</v>
      </c>
      <c r="C110" s="52" t="s">
        <v>150</v>
      </c>
      <c r="D110" s="609" t="s">
        <v>27</v>
      </c>
      <c r="E110" s="721">
        <v>305.3</v>
      </c>
      <c r="F110" s="67"/>
      <c r="G110" s="55" t="s">
        <v>191</v>
      </c>
      <c r="H110" s="54" t="s">
        <v>355</v>
      </c>
      <c r="I110" s="52">
        <v>2020.4</v>
      </c>
      <c r="J110" s="52" t="s">
        <v>193</v>
      </c>
      <c r="K110" s="67" t="s">
        <v>356</v>
      </c>
      <c r="L110" s="67" t="s">
        <v>356</v>
      </c>
      <c r="M110" s="52">
        <v>2100</v>
      </c>
      <c r="N110" s="742">
        <v>10500</v>
      </c>
      <c r="O110" s="744"/>
    </row>
    <row r="111" spans="1:15" s="488" customFormat="1" ht="78" customHeight="1">
      <c r="A111" s="546">
        <v>81</v>
      </c>
      <c r="B111" s="567" t="s">
        <v>357</v>
      </c>
      <c r="C111" s="110" t="s">
        <v>150</v>
      </c>
      <c r="D111" s="609" t="s">
        <v>27</v>
      </c>
      <c r="E111" s="723">
        <v>162</v>
      </c>
      <c r="F111" s="110"/>
      <c r="G111" s="724" t="s">
        <v>191</v>
      </c>
      <c r="H111" s="407" t="s">
        <v>358</v>
      </c>
      <c r="I111" s="52">
        <v>2020.4</v>
      </c>
      <c r="J111" s="110" t="s">
        <v>193</v>
      </c>
      <c r="K111" s="434" t="s">
        <v>359</v>
      </c>
      <c r="L111" s="434" t="s">
        <v>359</v>
      </c>
      <c r="M111" s="110">
        <v>1042</v>
      </c>
      <c r="N111" s="745">
        <v>5322</v>
      </c>
      <c r="O111" s="743"/>
    </row>
    <row r="112" spans="1:15" s="488" customFormat="1" ht="85.5" customHeight="1">
      <c r="A112" s="546">
        <v>82</v>
      </c>
      <c r="B112" s="567" t="s">
        <v>360</v>
      </c>
      <c r="C112" s="110" t="s">
        <v>150</v>
      </c>
      <c r="D112" s="609" t="s">
        <v>361</v>
      </c>
      <c r="E112" s="723">
        <v>269.8</v>
      </c>
      <c r="F112" s="110"/>
      <c r="G112" s="724" t="s">
        <v>191</v>
      </c>
      <c r="H112" s="407" t="s">
        <v>362</v>
      </c>
      <c r="I112" s="52">
        <v>2020.4</v>
      </c>
      <c r="J112" s="110" t="s">
        <v>193</v>
      </c>
      <c r="K112" s="52" t="s">
        <v>363</v>
      </c>
      <c r="L112" s="52" t="s">
        <v>363</v>
      </c>
      <c r="M112" s="110">
        <v>1468</v>
      </c>
      <c r="N112" s="745">
        <v>7640</v>
      </c>
      <c r="O112" s="743"/>
    </row>
    <row r="113" spans="1:15" s="488" customFormat="1" ht="91.5" customHeight="1">
      <c r="A113" s="546">
        <v>83</v>
      </c>
      <c r="B113" s="567" t="s">
        <v>364</v>
      </c>
      <c r="C113" s="110" t="s">
        <v>150</v>
      </c>
      <c r="D113" s="609" t="s">
        <v>361</v>
      </c>
      <c r="E113" s="721">
        <v>283.9</v>
      </c>
      <c r="F113" s="110"/>
      <c r="G113" s="724" t="s">
        <v>191</v>
      </c>
      <c r="H113" s="407" t="s">
        <v>365</v>
      </c>
      <c r="I113" s="52">
        <v>2020.4</v>
      </c>
      <c r="J113" s="110" t="s">
        <v>193</v>
      </c>
      <c r="K113" s="434" t="s">
        <v>366</v>
      </c>
      <c r="L113" s="434" t="s">
        <v>366</v>
      </c>
      <c r="M113" s="110">
        <v>910</v>
      </c>
      <c r="N113" s="745">
        <v>4860</v>
      </c>
      <c r="O113" s="743"/>
    </row>
    <row r="114" spans="1:15" s="488" customFormat="1" ht="66" customHeight="1">
      <c r="A114" s="546">
        <v>84</v>
      </c>
      <c r="B114" s="67" t="s">
        <v>367</v>
      </c>
      <c r="C114" s="52" t="s">
        <v>150</v>
      </c>
      <c r="D114" s="609" t="s">
        <v>361</v>
      </c>
      <c r="E114" s="721">
        <v>310.3</v>
      </c>
      <c r="F114" s="67"/>
      <c r="G114" s="55" t="s">
        <v>191</v>
      </c>
      <c r="H114" s="298" t="s">
        <v>368</v>
      </c>
      <c r="I114" s="52">
        <v>2020.4</v>
      </c>
      <c r="J114" s="52" t="s">
        <v>193</v>
      </c>
      <c r="K114" s="67" t="s">
        <v>369</v>
      </c>
      <c r="L114" s="67" t="s">
        <v>369</v>
      </c>
      <c r="M114" s="52">
        <v>960</v>
      </c>
      <c r="N114" s="742">
        <v>4900</v>
      </c>
      <c r="O114" s="744"/>
    </row>
    <row r="115" spans="1:15" s="488" customFormat="1" ht="96.75" customHeight="1">
      <c r="A115" s="546">
        <v>85</v>
      </c>
      <c r="B115" s="67" t="s">
        <v>370</v>
      </c>
      <c r="C115" s="52" t="s">
        <v>150</v>
      </c>
      <c r="D115" s="609" t="s">
        <v>361</v>
      </c>
      <c r="E115" s="721">
        <v>175.6</v>
      </c>
      <c r="F115" s="67"/>
      <c r="G115" s="55" t="s">
        <v>191</v>
      </c>
      <c r="H115" s="298" t="s">
        <v>371</v>
      </c>
      <c r="I115" s="52">
        <v>2020.4</v>
      </c>
      <c r="J115" s="52" t="s">
        <v>193</v>
      </c>
      <c r="K115" s="67" t="s">
        <v>372</v>
      </c>
      <c r="L115" s="67" t="s">
        <v>372</v>
      </c>
      <c r="M115" s="52">
        <v>550</v>
      </c>
      <c r="N115" s="742">
        <v>2652</v>
      </c>
      <c r="O115" s="744"/>
    </row>
    <row r="116" spans="1:15" s="488" customFormat="1" ht="30" customHeight="1">
      <c r="A116" s="710" t="s">
        <v>254</v>
      </c>
      <c r="B116" s="619" t="s">
        <v>373</v>
      </c>
      <c r="C116" s="620"/>
      <c r="D116" s="621"/>
      <c r="E116" s="725">
        <f>SUM(E117:E127)</f>
        <v>8302</v>
      </c>
      <c r="F116" s="298"/>
      <c r="G116" s="726"/>
      <c r="H116" s="726"/>
      <c r="I116" s="726"/>
      <c r="J116" s="726"/>
      <c r="K116" s="726"/>
      <c r="L116" s="726"/>
      <c r="M116" s="726"/>
      <c r="N116" s="726"/>
      <c r="O116" s="726"/>
    </row>
    <row r="117" spans="1:15" s="488" customFormat="1" ht="54.75" customHeight="1">
      <c r="A117" s="710">
        <v>86</v>
      </c>
      <c r="B117" s="727" t="s">
        <v>374</v>
      </c>
      <c r="C117" s="52" t="s">
        <v>150</v>
      </c>
      <c r="D117" s="618" t="s">
        <v>279</v>
      </c>
      <c r="E117" s="728">
        <v>352.83</v>
      </c>
      <c r="F117" s="298"/>
      <c r="G117" s="55" t="s">
        <v>191</v>
      </c>
      <c r="H117" s="729" t="s">
        <v>375</v>
      </c>
      <c r="I117" s="52">
        <v>2020.4</v>
      </c>
      <c r="J117" s="52" t="s">
        <v>193</v>
      </c>
      <c r="K117" s="52" t="s">
        <v>376</v>
      </c>
      <c r="L117" s="52" t="s">
        <v>376</v>
      </c>
      <c r="M117" s="746">
        <v>1875.72</v>
      </c>
      <c r="N117" s="746">
        <v>6795.6</v>
      </c>
      <c r="O117" s="726"/>
    </row>
    <row r="118" spans="1:15" s="488" customFormat="1" ht="79.5" customHeight="1">
      <c r="A118" s="710">
        <v>87</v>
      </c>
      <c r="B118" s="727" t="s">
        <v>377</v>
      </c>
      <c r="C118" s="52" t="s">
        <v>150</v>
      </c>
      <c r="D118" s="618" t="s">
        <v>27</v>
      </c>
      <c r="E118" s="728">
        <v>950.65</v>
      </c>
      <c r="F118" s="298"/>
      <c r="G118" s="55" t="s">
        <v>191</v>
      </c>
      <c r="H118" s="729" t="s">
        <v>378</v>
      </c>
      <c r="I118" s="52">
        <v>2020.4</v>
      </c>
      <c r="J118" s="52" t="s">
        <v>193</v>
      </c>
      <c r="K118" s="52" t="s">
        <v>379</v>
      </c>
      <c r="L118" s="52" t="s">
        <v>379</v>
      </c>
      <c r="M118" s="746">
        <v>1638.84</v>
      </c>
      <c r="N118" s="746">
        <v>6729.24</v>
      </c>
      <c r="O118" s="726"/>
    </row>
    <row r="119" spans="1:15" s="488" customFormat="1" ht="78" customHeight="1">
      <c r="A119" s="710">
        <v>88</v>
      </c>
      <c r="B119" s="727" t="s">
        <v>380</v>
      </c>
      <c r="C119" s="52" t="s">
        <v>150</v>
      </c>
      <c r="D119" s="618" t="s">
        <v>279</v>
      </c>
      <c r="E119" s="728">
        <v>701</v>
      </c>
      <c r="F119" s="298"/>
      <c r="G119" s="55" t="s">
        <v>191</v>
      </c>
      <c r="H119" s="729" t="s">
        <v>381</v>
      </c>
      <c r="I119" s="52">
        <v>2020.4</v>
      </c>
      <c r="J119" s="52" t="s">
        <v>193</v>
      </c>
      <c r="K119" s="52" t="s">
        <v>382</v>
      </c>
      <c r="L119" s="52" t="s">
        <v>382</v>
      </c>
      <c r="M119" s="746">
        <v>2484.72</v>
      </c>
      <c r="N119" s="746">
        <v>9413.88</v>
      </c>
      <c r="O119" s="726"/>
    </row>
    <row r="120" spans="1:15" s="488" customFormat="1" ht="54.75" customHeight="1">
      <c r="A120" s="710">
        <v>89</v>
      </c>
      <c r="B120" s="727" t="s">
        <v>383</v>
      </c>
      <c r="C120" s="52" t="s">
        <v>150</v>
      </c>
      <c r="D120" s="618" t="s">
        <v>27</v>
      </c>
      <c r="E120" s="728">
        <v>281.2</v>
      </c>
      <c r="F120" s="298"/>
      <c r="G120" s="55" t="s">
        <v>191</v>
      </c>
      <c r="H120" s="729" t="s">
        <v>384</v>
      </c>
      <c r="I120" s="52">
        <v>2020.4</v>
      </c>
      <c r="J120" s="52" t="s">
        <v>193</v>
      </c>
      <c r="K120" s="52" t="s">
        <v>385</v>
      </c>
      <c r="L120" s="52" t="s">
        <v>385</v>
      </c>
      <c r="M120" s="746">
        <v>2790.48</v>
      </c>
      <c r="N120" s="746">
        <v>8087.52</v>
      </c>
      <c r="O120" s="726"/>
    </row>
    <row r="121" spans="1:15" s="488" customFormat="1" ht="102" customHeight="1">
      <c r="A121" s="710">
        <v>90</v>
      </c>
      <c r="B121" s="727" t="s">
        <v>386</v>
      </c>
      <c r="C121" s="52" t="s">
        <v>150</v>
      </c>
      <c r="D121" s="618" t="s">
        <v>27</v>
      </c>
      <c r="E121" s="728">
        <v>782.63</v>
      </c>
      <c r="F121" s="298"/>
      <c r="G121" s="55" t="s">
        <v>191</v>
      </c>
      <c r="H121" s="729" t="s">
        <v>387</v>
      </c>
      <c r="I121" s="52">
        <v>2020.4</v>
      </c>
      <c r="J121" s="52" t="s">
        <v>193</v>
      </c>
      <c r="K121" s="52" t="s">
        <v>388</v>
      </c>
      <c r="L121" s="52" t="s">
        <v>388</v>
      </c>
      <c r="M121" s="746">
        <v>4325</v>
      </c>
      <c r="N121" s="746">
        <v>12672</v>
      </c>
      <c r="O121" s="726"/>
    </row>
    <row r="122" spans="1:15" s="488" customFormat="1" ht="102.75" customHeight="1">
      <c r="A122" s="710">
        <v>91</v>
      </c>
      <c r="B122" s="727" t="s">
        <v>389</v>
      </c>
      <c r="C122" s="52" t="s">
        <v>150</v>
      </c>
      <c r="D122" s="618" t="s">
        <v>390</v>
      </c>
      <c r="E122" s="728">
        <v>1067.59</v>
      </c>
      <c r="F122" s="298"/>
      <c r="G122" s="55" t="s">
        <v>191</v>
      </c>
      <c r="H122" s="729" t="s">
        <v>391</v>
      </c>
      <c r="I122" s="52">
        <v>2020.4</v>
      </c>
      <c r="J122" s="52" t="s">
        <v>193</v>
      </c>
      <c r="K122" s="52" t="s">
        <v>392</v>
      </c>
      <c r="L122" s="52" t="s">
        <v>392</v>
      </c>
      <c r="M122" s="746">
        <v>7935.48</v>
      </c>
      <c r="N122" s="746">
        <v>28514.64</v>
      </c>
      <c r="O122" s="726"/>
    </row>
    <row r="123" spans="1:15" s="488" customFormat="1" ht="96" customHeight="1">
      <c r="A123" s="710">
        <v>92</v>
      </c>
      <c r="B123" s="727" t="s">
        <v>393</v>
      </c>
      <c r="C123" s="52" t="s">
        <v>150</v>
      </c>
      <c r="D123" s="618" t="s">
        <v>27</v>
      </c>
      <c r="E123" s="728">
        <v>845.94</v>
      </c>
      <c r="F123" s="298"/>
      <c r="G123" s="55" t="s">
        <v>191</v>
      </c>
      <c r="H123" s="729" t="s">
        <v>394</v>
      </c>
      <c r="I123" s="52">
        <v>2020.4</v>
      </c>
      <c r="J123" s="52" t="s">
        <v>193</v>
      </c>
      <c r="K123" s="52" t="s">
        <v>395</v>
      </c>
      <c r="L123" s="52" t="s">
        <v>395</v>
      </c>
      <c r="M123" s="746">
        <v>4594.8</v>
      </c>
      <c r="N123" s="746">
        <v>17289.72</v>
      </c>
      <c r="O123" s="726"/>
    </row>
    <row r="124" spans="1:15" s="488" customFormat="1" ht="66" customHeight="1">
      <c r="A124" s="710">
        <v>93</v>
      </c>
      <c r="B124" s="727" t="s">
        <v>396</v>
      </c>
      <c r="C124" s="52" t="s">
        <v>150</v>
      </c>
      <c r="D124" s="618" t="s">
        <v>27</v>
      </c>
      <c r="E124" s="728">
        <v>963.35</v>
      </c>
      <c r="F124" s="298"/>
      <c r="G124" s="55" t="s">
        <v>191</v>
      </c>
      <c r="H124" s="729" t="s">
        <v>397</v>
      </c>
      <c r="I124" s="52">
        <v>2020.4</v>
      </c>
      <c r="J124" s="52" t="s">
        <v>193</v>
      </c>
      <c r="K124" s="52" t="s">
        <v>398</v>
      </c>
      <c r="L124" s="52" t="s">
        <v>398</v>
      </c>
      <c r="M124" s="746">
        <v>2060.52</v>
      </c>
      <c r="N124" s="746">
        <v>8791.44</v>
      </c>
      <c r="O124" s="726"/>
    </row>
    <row r="125" spans="1:15" s="488" customFormat="1" ht="81.75" customHeight="1">
      <c r="A125" s="710">
        <v>94</v>
      </c>
      <c r="B125" s="727" t="s">
        <v>399</v>
      </c>
      <c r="C125" s="52" t="s">
        <v>150</v>
      </c>
      <c r="D125" s="618" t="s">
        <v>27</v>
      </c>
      <c r="E125" s="728">
        <v>911</v>
      </c>
      <c r="F125" s="298"/>
      <c r="G125" s="55" t="s">
        <v>191</v>
      </c>
      <c r="H125" s="729" t="s">
        <v>400</v>
      </c>
      <c r="I125" s="52">
        <v>2020.4</v>
      </c>
      <c r="J125" s="52" t="s">
        <v>193</v>
      </c>
      <c r="K125" s="52" t="s">
        <v>401</v>
      </c>
      <c r="L125" s="52" t="s">
        <v>401</v>
      </c>
      <c r="M125" s="746">
        <v>2283.96</v>
      </c>
      <c r="N125" s="746">
        <v>8983.8</v>
      </c>
      <c r="O125" s="726"/>
    </row>
    <row r="126" spans="1:15" s="488" customFormat="1" ht="64.5" customHeight="1">
      <c r="A126" s="710">
        <v>95</v>
      </c>
      <c r="B126" s="727" t="s">
        <v>402</v>
      </c>
      <c r="C126" s="52" t="s">
        <v>150</v>
      </c>
      <c r="D126" s="618" t="s">
        <v>27</v>
      </c>
      <c r="E126" s="728">
        <v>742.88</v>
      </c>
      <c r="F126" s="298"/>
      <c r="G126" s="55" t="s">
        <v>191</v>
      </c>
      <c r="H126" s="729" t="s">
        <v>403</v>
      </c>
      <c r="I126" s="52">
        <v>2020.4</v>
      </c>
      <c r="J126" s="52" t="s">
        <v>193</v>
      </c>
      <c r="K126" s="52" t="s">
        <v>404</v>
      </c>
      <c r="L126" s="52" t="s">
        <v>404</v>
      </c>
      <c r="M126" s="746">
        <v>1637.16</v>
      </c>
      <c r="N126" s="746">
        <v>5260.08</v>
      </c>
      <c r="O126" s="726"/>
    </row>
    <row r="127" spans="1:15" s="488" customFormat="1" ht="111.75" customHeight="1">
      <c r="A127" s="710">
        <v>96</v>
      </c>
      <c r="B127" s="727" t="s">
        <v>405</v>
      </c>
      <c r="C127" s="52" t="s">
        <v>150</v>
      </c>
      <c r="D127" s="618" t="s">
        <v>27</v>
      </c>
      <c r="E127" s="728">
        <v>702.93</v>
      </c>
      <c r="F127" s="298"/>
      <c r="G127" s="55" t="s">
        <v>191</v>
      </c>
      <c r="H127" s="729" t="s">
        <v>406</v>
      </c>
      <c r="I127" s="52">
        <v>2021.4</v>
      </c>
      <c r="J127" s="52" t="s">
        <v>193</v>
      </c>
      <c r="K127" s="52" t="s">
        <v>407</v>
      </c>
      <c r="L127" s="52" t="s">
        <v>407</v>
      </c>
      <c r="M127" s="746">
        <v>3428.8799999999997</v>
      </c>
      <c r="N127" s="746">
        <v>15819.72</v>
      </c>
      <c r="O127" s="743"/>
    </row>
    <row r="128" spans="1:15" s="495" customFormat="1" ht="39.75" customHeight="1">
      <c r="A128" s="627" t="s">
        <v>408</v>
      </c>
      <c r="B128" s="730" t="s">
        <v>409</v>
      </c>
      <c r="C128" s="731"/>
      <c r="D128" s="718"/>
      <c r="E128" s="607">
        <f>SUM(E129:E131)</f>
        <v>9393</v>
      </c>
      <c r="F128" s="608"/>
      <c r="G128" s="608"/>
      <c r="H128" s="608"/>
      <c r="I128" s="608"/>
      <c r="J128" s="686"/>
      <c r="K128" s="604"/>
      <c r="L128" s="604"/>
      <c r="M128" s="608"/>
      <c r="N128" s="608"/>
      <c r="O128" s="734"/>
    </row>
    <row r="129" spans="1:15" s="488" customFormat="1" ht="87.75" customHeight="1">
      <c r="A129" s="76">
        <v>97</v>
      </c>
      <c r="B129" s="547" t="s">
        <v>409</v>
      </c>
      <c r="C129" s="560" t="s">
        <v>150</v>
      </c>
      <c r="D129" s="548" t="s">
        <v>27</v>
      </c>
      <c r="E129" s="747">
        <v>5500</v>
      </c>
      <c r="F129" s="560" t="s">
        <v>410</v>
      </c>
      <c r="G129" s="559" t="s">
        <v>191</v>
      </c>
      <c r="H129" s="560" t="s">
        <v>411</v>
      </c>
      <c r="I129" s="560" t="s">
        <v>412</v>
      </c>
      <c r="J129" s="560" t="s">
        <v>193</v>
      </c>
      <c r="K129" s="466" t="s">
        <v>413</v>
      </c>
      <c r="L129" s="466" t="s">
        <v>414</v>
      </c>
      <c r="M129" s="61">
        <v>1981</v>
      </c>
      <c r="N129" s="61">
        <v>7924</v>
      </c>
      <c r="O129" s="734"/>
    </row>
    <row r="130" spans="1:15" s="488" customFormat="1" ht="93.75" customHeight="1">
      <c r="A130" s="76">
        <v>98</v>
      </c>
      <c r="B130" s="547" t="s">
        <v>415</v>
      </c>
      <c r="C130" s="560" t="s">
        <v>150</v>
      </c>
      <c r="D130" s="548" t="s">
        <v>416</v>
      </c>
      <c r="E130" s="747">
        <v>900</v>
      </c>
      <c r="F130" s="560" t="s">
        <v>410</v>
      </c>
      <c r="G130" s="559" t="s">
        <v>191</v>
      </c>
      <c r="H130" s="560" t="s">
        <v>417</v>
      </c>
      <c r="I130" s="560">
        <v>2020.4</v>
      </c>
      <c r="J130" s="560" t="s">
        <v>193</v>
      </c>
      <c r="K130" s="791" t="s">
        <v>418</v>
      </c>
      <c r="L130" s="791" t="s">
        <v>418</v>
      </c>
      <c r="M130" s="61">
        <v>300</v>
      </c>
      <c r="N130" s="61">
        <v>1185</v>
      </c>
      <c r="O130" s="734"/>
    </row>
    <row r="131" spans="1:15" s="493" customFormat="1" ht="93.75" customHeight="1">
      <c r="A131" s="76">
        <v>99</v>
      </c>
      <c r="B131" s="547" t="s">
        <v>419</v>
      </c>
      <c r="C131" s="560" t="s">
        <v>150</v>
      </c>
      <c r="D131" s="548" t="s">
        <v>416</v>
      </c>
      <c r="E131" s="747">
        <v>2993</v>
      </c>
      <c r="F131" s="560"/>
      <c r="G131" s="559"/>
      <c r="H131" s="560"/>
      <c r="I131" s="560"/>
      <c r="J131" s="560"/>
      <c r="K131" s="791"/>
      <c r="L131" s="791"/>
      <c r="M131" s="61"/>
      <c r="N131" s="61"/>
      <c r="O131" s="734"/>
    </row>
    <row r="132" spans="1:15" s="493" customFormat="1" ht="43.5" customHeight="1">
      <c r="A132" s="76" t="s">
        <v>420</v>
      </c>
      <c r="B132" s="748" t="s">
        <v>421</v>
      </c>
      <c r="C132" s="749"/>
      <c r="D132" s="718"/>
      <c r="E132" s="706">
        <f>E133</f>
        <v>1000</v>
      </c>
      <c r="F132" s="560"/>
      <c r="G132" s="559"/>
      <c r="H132" s="560"/>
      <c r="I132" s="560"/>
      <c r="J132" s="560"/>
      <c r="K132" s="791"/>
      <c r="L132" s="791"/>
      <c r="M132" s="61"/>
      <c r="N132" s="61"/>
      <c r="O132" s="734"/>
    </row>
    <row r="133" spans="1:15" s="493" customFormat="1" ht="124.5" customHeight="1">
      <c r="A133" s="76">
        <v>100</v>
      </c>
      <c r="B133" s="560" t="s">
        <v>422</v>
      </c>
      <c r="C133" s="560" t="s">
        <v>150</v>
      </c>
      <c r="D133" s="548" t="s">
        <v>85</v>
      </c>
      <c r="E133" s="747">
        <v>1000</v>
      </c>
      <c r="F133" s="560"/>
      <c r="G133" s="559" t="s">
        <v>191</v>
      </c>
      <c r="H133" s="407" t="s">
        <v>423</v>
      </c>
      <c r="I133" s="560">
        <v>2020.4</v>
      </c>
      <c r="J133" s="560" t="s">
        <v>193</v>
      </c>
      <c r="K133" s="791" t="s">
        <v>424</v>
      </c>
      <c r="L133" s="791" t="s">
        <v>425</v>
      </c>
      <c r="M133" s="560">
        <v>6500</v>
      </c>
      <c r="N133" s="560">
        <v>24950</v>
      </c>
      <c r="O133" s="734"/>
    </row>
    <row r="134" spans="1:46" s="484" customFormat="1" ht="33" customHeight="1">
      <c r="A134" s="599" t="s">
        <v>426</v>
      </c>
      <c r="B134" s="600"/>
      <c r="C134" s="599"/>
      <c r="D134" s="525"/>
      <c r="E134" s="529">
        <f>SUM(E135:E138)</f>
        <v>6080</v>
      </c>
      <c r="F134" s="601"/>
      <c r="G134" s="750"/>
      <c r="H134" s="601"/>
      <c r="I134" s="601"/>
      <c r="J134" s="623"/>
      <c r="K134" s="683"/>
      <c r="L134" s="684"/>
      <c r="M134" s="601">
        <f>SUM(M135:M137)</f>
        <v>53780</v>
      </c>
      <c r="N134" s="639">
        <f>SUM(N135:N137)</f>
        <v>197516</v>
      </c>
      <c r="O134" s="734"/>
      <c r="P134" s="488"/>
      <c r="Q134" s="488"/>
      <c r="R134" s="488"/>
      <c r="S134" s="488"/>
      <c r="T134" s="488"/>
      <c r="U134" s="488"/>
      <c r="V134" s="488"/>
      <c r="W134" s="488"/>
      <c r="X134" s="488"/>
      <c r="Y134" s="488"/>
      <c r="Z134" s="488"/>
      <c r="AA134" s="488"/>
      <c r="AB134" s="488"/>
      <c r="AC134" s="488"/>
      <c r="AD134" s="488"/>
      <c r="AE134" s="488"/>
      <c r="AF134" s="488"/>
      <c r="AG134" s="488"/>
      <c r="AH134" s="488"/>
      <c r="AI134" s="488"/>
      <c r="AJ134" s="488"/>
      <c r="AK134" s="488"/>
      <c r="AL134" s="488"/>
      <c r="AM134" s="488"/>
      <c r="AN134" s="488"/>
      <c r="AO134" s="488"/>
      <c r="AP134" s="488"/>
      <c r="AQ134" s="488"/>
      <c r="AR134" s="488"/>
      <c r="AS134" s="488"/>
      <c r="AT134" s="488"/>
    </row>
    <row r="135" spans="1:15" s="488" customFormat="1" ht="97.5" customHeight="1">
      <c r="A135" s="546">
        <v>101</v>
      </c>
      <c r="B135" s="567" t="s">
        <v>427</v>
      </c>
      <c r="C135" s="52" t="s">
        <v>427</v>
      </c>
      <c r="D135" s="535" t="s">
        <v>27</v>
      </c>
      <c r="E135" s="701">
        <v>1050</v>
      </c>
      <c r="F135" s="567" t="s">
        <v>428</v>
      </c>
      <c r="G135" s="724" t="s">
        <v>429</v>
      </c>
      <c r="H135" s="110" t="s">
        <v>430</v>
      </c>
      <c r="I135" s="674">
        <v>2020.3</v>
      </c>
      <c r="J135" s="110" t="s">
        <v>431</v>
      </c>
      <c r="K135" s="792" t="s">
        <v>432</v>
      </c>
      <c r="L135" s="792" t="s">
        <v>432</v>
      </c>
      <c r="M135" s="110">
        <v>2500</v>
      </c>
      <c r="N135" s="674">
        <v>2500</v>
      </c>
      <c r="O135" s="734"/>
    </row>
    <row r="136" spans="1:15" s="488" customFormat="1" ht="84.75" customHeight="1">
      <c r="A136" s="546">
        <v>102</v>
      </c>
      <c r="B136" s="567" t="s">
        <v>433</v>
      </c>
      <c r="C136" s="52" t="s">
        <v>434</v>
      </c>
      <c r="D136" s="535" t="s">
        <v>39</v>
      </c>
      <c r="E136" s="701">
        <v>30</v>
      </c>
      <c r="F136" s="631"/>
      <c r="G136" s="724" t="s">
        <v>429</v>
      </c>
      <c r="H136" s="110" t="s">
        <v>430</v>
      </c>
      <c r="I136" s="674">
        <v>2020.1</v>
      </c>
      <c r="J136" s="110" t="s">
        <v>431</v>
      </c>
      <c r="K136" s="567" t="s">
        <v>435</v>
      </c>
      <c r="L136" s="567" t="s">
        <v>435</v>
      </c>
      <c r="M136" s="110">
        <v>25640</v>
      </c>
      <c r="N136" s="674">
        <v>97508</v>
      </c>
      <c r="O136" s="734"/>
    </row>
    <row r="137" spans="1:15" s="488" customFormat="1" ht="76.5" customHeight="1">
      <c r="A137" s="546">
        <v>103</v>
      </c>
      <c r="B137" s="567" t="s">
        <v>436</v>
      </c>
      <c r="C137" s="110" t="s">
        <v>437</v>
      </c>
      <c r="D137" s="535" t="s">
        <v>39</v>
      </c>
      <c r="E137" s="701">
        <v>4500</v>
      </c>
      <c r="F137" s="631"/>
      <c r="G137" s="724" t="s">
        <v>429</v>
      </c>
      <c r="H137" s="110" t="s">
        <v>438</v>
      </c>
      <c r="I137" s="674">
        <v>2020.1</v>
      </c>
      <c r="J137" s="110" t="s">
        <v>431</v>
      </c>
      <c r="K137" s="792" t="s">
        <v>439</v>
      </c>
      <c r="L137" s="792" t="s">
        <v>439</v>
      </c>
      <c r="M137" s="110">
        <v>25640</v>
      </c>
      <c r="N137" s="674">
        <v>97508</v>
      </c>
      <c r="O137" s="734"/>
    </row>
    <row r="138" spans="1:15" s="488" customFormat="1" ht="76.5" customHeight="1">
      <c r="A138" s="76">
        <v>104</v>
      </c>
      <c r="B138" s="567" t="s">
        <v>440</v>
      </c>
      <c r="C138" s="110" t="s">
        <v>440</v>
      </c>
      <c r="D138" s="535" t="s">
        <v>39</v>
      </c>
      <c r="E138" s="701">
        <v>500</v>
      </c>
      <c r="F138" s="631"/>
      <c r="G138" s="724" t="s">
        <v>429</v>
      </c>
      <c r="H138" s="110" t="s">
        <v>438</v>
      </c>
      <c r="I138" s="674">
        <v>2020.1</v>
      </c>
      <c r="J138" s="110" t="s">
        <v>431</v>
      </c>
      <c r="K138" s="792"/>
      <c r="L138" s="792"/>
      <c r="M138" s="110"/>
      <c r="N138" s="674"/>
      <c r="O138" s="734"/>
    </row>
    <row r="139" spans="1:15" s="488" customFormat="1" ht="30.75" customHeight="1">
      <c r="A139" s="523" t="s">
        <v>441</v>
      </c>
      <c r="B139" s="524"/>
      <c r="C139" s="523"/>
      <c r="D139" s="525"/>
      <c r="E139" s="529">
        <f>SUM(E140,E143)</f>
        <v>1028</v>
      </c>
      <c r="F139" s="42"/>
      <c r="G139" s="43"/>
      <c r="H139" s="42"/>
      <c r="I139" s="42"/>
      <c r="J139" s="644"/>
      <c r="K139" s="645"/>
      <c r="L139" s="646"/>
      <c r="M139" s="42">
        <f>SUM(M140:M144)</f>
        <v>4780</v>
      </c>
      <c r="N139" s="42">
        <f>SUM(N140:N144)</f>
        <v>4780</v>
      </c>
      <c r="O139" s="734"/>
    </row>
    <row r="140" spans="1:15" s="488" customFormat="1" ht="33.75" customHeight="1">
      <c r="A140" s="751" t="s">
        <v>133</v>
      </c>
      <c r="B140" s="752" t="s">
        <v>442</v>
      </c>
      <c r="C140" s="753"/>
      <c r="D140" s="754"/>
      <c r="E140" s="529">
        <f>SUM(E141,E142)</f>
        <v>990</v>
      </c>
      <c r="F140" s="42"/>
      <c r="G140" s="755"/>
      <c r="H140" s="647"/>
      <c r="I140" s="647"/>
      <c r="J140" s="644"/>
      <c r="K140" s="645"/>
      <c r="L140" s="646"/>
      <c r="M140" s="647"/>
      <c r="N140" s="647"/>
      <c r="O140" s="734"/>
    </row>
    <row r="141" spans="1:15" s="489" customFormat="1" ht="139.5" customHeight="1">
      <c r="A141" s="756">
        <v>105</v>
      </c>
      <c r="B141" s="567" t="s">
        <v>443</v>
      </c>
      <c r="C141" s="110" t="s">
        <v>93</v>
      </c>
      <c r="D141" s="535" t="s">
        <v>39</v>
      </c>
      <c r="E141" s="757">
        <v>300</v>
      </c>
      <c r="F141" s="52" t="s">
        <v>444</v>
      </c>
      <c r="G141" s="758" t="s">
        <v>445</v>
      </c>
      <c r="H141" s="110" t="s">
        <v>446</v>
      </c>
      <c r="I141" s="110">
        <v>2020.6</v>
      </c>
      <c r="J141" s="110" t="s">
        <v>447</v>
      </c>
      <c r="K141" s="67" t="s">
        <v>448</v>
      </c>
      <c r="L141" s="67" t="s">
        <v>449</v>
      </c>
      <c r="M141" s="110">
        <v>2100</v>
      </c>
      <c r="N141" s="110">
        <v>2100</v>
      </c>
      <c r="O141" s="693"/>
    </row>
    <row r="142" spans="1:15" s="488" customFormat="1" ht="163.5" customHeight="1">
      <c r="A142" s="534">
        <v>106</v>
      </c>
      <c r="B142" s="567" t="s">
        <v>450</v>
      </c>
      <c r="C142" s="52" t="s">
        <v>93</v>
      </c>
      <c r="D142" s="535" t="s">
        <v>39</v>
      </c>
      <c r="E142" s="701">
        <v>690</v>
      </c>
      <c r="F142" s="52" t="s">
        <v>444</v>
      </c>
      <c r="G142" s="724" t="s">
        <v>445</v>
      </c>
      <c r="H142" s="110" t="s">
        <v>446</v>
      </c>
      <c r="I142" s="110" t="s">
        <v>451</v>
      </c>
      <c r="J142" s="110" t="s">
        <v>447</v>
      </c>
      <c r="K142" s="67" t="s">
        <v>452</v>
      </c>
      <c r="L142" s="67" t="s">
        <v>452</v>
      </c>
      <c r="M142" s="793">
        <v>2300</v>
      </c>
      <c r="N142" s="793">
        <v>2300</v>
      </c>
      <c r="O142" s="693"/>
    </row>
    <row r="143" spans="1:15" s="488" customFormat="1" ht="30.75" customHeight="1">
      <c r="A143" s="759" t="s">
        <v>34</v>
      </c>
      <c r="B143" s="760" t="s">
        <v>453</v>
      </c>
      <c r="C143" s="761"/>
      <c r="D143" s="762"/>
      <c r="E143" s="763">
        <f>SUM(E144)</f>
        <v>38</v>
      </c>
      <c r="F143" s="52"/>
      <c r="G143" s="724"/>
      <c r="H143" s="674"/>
      <c r="I143" s="110"/>
      <c r="J143" s="674"/>
      <c r="K143" s="567"/>
      <c r="L143" s="567"/>
      <c r="M143" s="793"/>
      <c r="N143" s="793"/>
      <c r="O143" s="693"/>
    </row>
    <row r="144" spans="1:15" s="488" customFormat="1" ht="184.5" customHeight="1">
      <c r="A144" s="534">
        <v>107</v>
      </c>
      <c r="B144" s="567" t="s">
        <v>454</v>
      </c>
      <c r="C144" s="52" t="s">
        <v>93</v>
      </c>
      <c r="D144" s="535" t="s">
        <v>39</v>
      </c>
      <c r="E144" s="701">
        <v>38</v>
      </c>
      <c r="F144" s="52" t="s">
        <v>455</v>
      </c>
      <c r="G144" s="724" t="s">
        <v>445</v>
      </c>
      <c r="H144" s="270" t="s">
        <v>456</v>
      </c>
      <c r="I144" s="110" t="s">
        <v>451</v>
      </c>
      <c r="J144" s="110" t="s">
        <v>447</v>
      </c>
      <c r="K144" s="567" t="s">
        <v>457</v>
      </c>
      <c r="L144" s="567" t="s">
        <v>457</v>
      </c>
      <c r="M144" s="674">
        <v>380</v>
      </c>
      <c r="N144" s="674">
        <v>380</v>
      </c>
      <c r="O144" s="693"/>
    </row>
    <row r="145" spans="1:15" s="488" customFormat="1" ht="37.5" customHeight="1">
      <c r="A145" s="764" t="s">
        <v>458</v>
      </c>
      <c r="B145" s="765"/>
      <c r="C145" s="766"/>
      <c r="D145" s="767"/>
      <c r="E145" s="706">
        <f>SUM(E146:E146)</f>
        <v>4000</v>
      </c>
      <c r="F145" s="707"/>
      <c r="G145" s="541"/>
      <c r="H145" s="586"/>
      <c r="I145" s="540"/>
      <c r="J145" s="560"/>
      <c r="K145" s="567"/>
      <c r="L145" s="567"/>
      <c r="M145" s="560"/>
      <c r="N145" s="540"/>
      <c r="O145" s="734"/>
    </row>
    <row r="146" spans="1:15" s="488" customFormat="1" ht="123.75" customHeight="1">
      <c r="A146" s="76">
        <v>108</v>
      </c>
      <c r="B146" s="547" t="s">
        <v>459</v>
      </c>
      <c r="C146" s="61" t="s">
        <v>460</v>
      </c>
      <c r="D146" s="548" t="s">
        <v>27</v>
      </c>
      <c r="E146" s="747">
        <v>4000</v>
      </c>
      <c r="F146" s="567" t="s">
        <v>461</v>
      </c>
      <c r="G146" s="541" t="s">
        <v>458</v>
      </c>
      <c r="H146" s="586" t="s">
        <v>462</v>
      </c>
      <c r="I146" s="540">
        <v>2020.3</v>
      </c>
      <c r="J146" s="560" t="s">
        <v>463</v>
      </c>
      <c r="K146" s="567" t="s">
        <v>464</v>
      </c>
      <c r="L146" s="567" t="s">
        <v>464</v>
      </c>
      <c r="M146" s="560">
        <v>6524</v>
      </c>
      <c r="N146" s="540">
        <v>6524</v>
      </c>
      <c r="O146" s="734"/>
    </row>
    <row r="147" spans="1:15" s="484" customFormat="1" ht="15.75">
      <c r="A147" s="509" t="s">
        <v>465</v>
      </c>
      <c r="B147" s="768"/>
      <c r="C147" s="769"/>
      <c r="D147" s="770"/>
      <c r="E147" s="771"/>
      <c r="F147" s="772"/>
      <c r="G147" s="773"/>
      <c r="H147" s="774"/>
      <c r="I147" s="794"/>
      <c r="J147" s="795"/>
      <c r="K147" s="796"/>
      <c r="L147" s="796"/>
      <c r="M147" s="795"/>
      <c r="N147" s="795"/>
      <c r="O147" s="795"/>
    </row>
    <row r="148" spans="1:15" s="496" customFormat="1" ht="18.75" customHeight="1">
      <c r="A148" s="775"/>
      <c r="B148" s="776" t="s">
        <v>466</v>
      </c>
      <c r="C148" s="777"/>
      <c r="D148" s="778"/>
      <c r="E148" s="779"/>
      <c r="F148" s="777"/>
      <c r="G148" s="780"/>
      <c r="H148" s="777"/>
      <c r="I148" s="777"/>
      <c r="J148" s="777"/>
      <c r="K148" s="797"/>
      <c r="L148" s="797"/>
      <c r="M148" s="777"/>
      <c r="N148" s="777"/>
      <c r="O148" s="795"/>
    </row>
    <row r="149" spans="1:15" s="484" customFormat="1" ht="15" customHeight="1">
      <c r="A149" s="781"/>
      <c r="B149" s="782" t="s">
        <v>467</v>
      </c>
      <c r="C149" s="783"/>
      <c r="D149" s="784"/>
      <c r="E149" s="785"/>
      <c r="F149" s="777"/>
      <c r="G149" s="780"/>
      <c r="H149" s="783"/>
      <c r="I149" s="777"/>
      <c r="J149" s="783"/>
      <c r="K149" s="798"/>
      <c r="L149" s="798"/>
      <c r="M149" s="783"/>
      <c r="N149" s="783"/>
      <c r="O149" s="795"/>
    </row>
    <row r="150" spans="1:15" s="484" customFormat="1" ht="13.5" customHeight="1">
      <c r="A150" s="781"/>
      <c r="B150" s="782" t="s">
        <v>468</v>
      </c>
      <c r="C150" s="783"/>
      <c r="D150" s="784"/>
      <c r="E150" s="785"/>
      <c r="F150" s="777"/>
      <c r="G150" s="780"/>
      <c r="H150" s="783"/>
      <c r="I150" s="777"/>
      <c r="J150" s="783"/>
      <c r="K150" s="798"/>
      <c r="L150" s="798"/>
      <c r="M150" s="783"/>
      <c r="N150" s="783"/>
      <c r="O150" s="795"/>
    </row>
    <row r="151" spans="1:15" s="484" customFormat="1" ht="15" customHeight="1">
      <c r="A151" s="781"/>
      <c r="B151" s="782" t="s">
        <v>469</v>
      </c>
      <c r="C151" s="783"/>
      <c r="D151" s="784"/>
      <c r="E151" s="785"/>
      <c r="F151" s="777"/>
      <c r="G151" s="780"/>
      <c r="H151" s="783"/>
      <c r="I151" s="777"/>
      <c r="J151" s="783"/>
      <c r="K151" s="798"/>
      <c r="L151" s="798"/>
      <c r="M151" s="783"/>
      <c r="N151" s="783"/>
      <c r="O151" s="508"/>
    </row>
    <row r="152" spans="1:15" s="484" customFormat="1" ht="13.5" customHeight="1">
      <c r="A152" s="781"/>
      <c r="B152" s="782" t="s">
        <v>470</v>
      </c>
      <c r="C152" s="783"/>
      <c r="D152" s="784"/>
      <c r="E152" s="785"/>
      <c r="F152" s="777"/>
      <c r="G152" s="780"/>
      <c r="H152" s="783"/>
      <c r="I152" s="777"/>
      <c r="J152" s="783"/>
      <c r="K152" s="798"/>
      <c r="L152" s="798"/>
      <c r="M152" s="783"/>
      <c r="N152" s="783"/>
      <c r="O152" s="508"/>
    </row>
    <row r="153" spans="1:15" s="484" customFormat="1" ht="15.75" customHeight="1">
      <c r="A153" s="781"/>
      <c r="B153" s="782" t="s">
        <v>471</v>
      </c>
      <c r="C153" s="783"/>
      <c r="D153" s="784"/>
      <c r="E153" s="785"/>
      <c r="F153" s="777"/>
      <c r="G153" s="780"/>
      <c r="H153" s="783"/>
      <c r="I153" s="777"/>
      <c r="J153" s="783"/>
      <c r="K153" s="798"/>
      <c r="L153" s="798"/>
      <c r="M153" s="783"/>
      <c r="N153" s="783"/>
      <c r="O153" s="508"/>
    </row>
    <row r="154" spans="1:15" s="496" customFormat="1" ht="31.5" customHeight="1">
      <c r="A154" s="775"/>
      <c r="B154" s="776" t="s">
        <v>472</v>
      </c>
      <c r="C154" s="777"/>
      <c r="D154" s="778"/>
      <c r="E154" s="779"/>
      <c r="F154" s="777"/>
      <c r="G154" s="780"/>
      <c r="H154" s="777"/>
      <c r="I154" s="777"/>
      <c r="J154" s="777"/>
      <c r="K154" s="797"/>
      <c r="L154" s="797"/>
      <c r="M154" s="777"/>
      <c r="N154" s="777"/>
      <c r="O154" s="508"/>
    </row>
    <row r="155" spans="1:15" s="496" customFormat="1" ht="25.5" customHeight="1">
      <c r="A155" s="786"/>
      <c r="B155" s="787"/>
      <c r="C155" s="499"/>
      <c r="D155" s="500"/>
      <c r="E155" s="788"/>
      <c r="F155" s="789"/>
      <c r="G155" s="790"/>
      <c r="H155" s="789"/>
      <c r="I155" s="799"/>
      <c r="J155" s="505"/>
      <c r="K155" s="800"/>
      <c r="L155" s="800"/>
      <c r="M155" s="507"/>
      <c r="N155" s="507"/>
      <c r="O155" s="508"/>
    </row>
  </sheetData>
  <sheetProtection/>
  <mergeCells count="91">
    <mergeCell ref="A1:B1"/>
    <mergeCell ref="A2:O2"/>
    <mergeCell ref="A3:J3"/>
    <mergeCell ref="K3:L3"/>
    <mergeCell ref="M3:O3"/>
    <mergeCell ref="M4:N4"/>
    <mergeCell ref="A6:D6"/>
    <mergeCell ref="A7:D7"/>
    <mergeCell ref="B8:D8"/>
    <mergeCell ref="B10:D10"/>
    <mergeCell ref="B11:D11"/>
    <mergeCell ref="B15:D15"/>
    <mergeCell ref="B23:D23"/>
    <mergeCell ref="B26:D26"/>
    <mergeCell ref="B34:D34"/>
    <mergeCell ref="A37:D37"/>
    <mergeCell ref="B38:D38"/>
    <mergeCell ref="A42:D42"/>
    <mergeCell ref="B43:D43"/>
    <mergeCell ref="B46:D46"/>
    <mergeCell ref="B50:D50"/>
    <mergeCell ref="B52:D52"/>
    <mergeCell ref="A54:D54"/>
    <mergeCell ref="B55:D55"/>
    <mergeCell ref="B56:D56"/>
    <mergeCell ref="B78:D78"/>
    <mergeCell ref="K78:L78"/>
    <mergeCell ref="B96:D96"/>
    <mergeCell ref="K96:L96"/>
    <mergeCell ref="B98:D98"/>
    <mergeCell ref="B103:D103"/>
    <mergeCell ref="B104:D104"/>
    <mergeCell ref="F104:L104"/>
    <mergeCell ref="B116:D116"/>
    <mergeCell ref="B128:D128"/>
    <mergeCell ref="K128:L128"/>
    <mergeCell ref="B132:D132"/>
    <mergeCell ref="A134:D134"/>
    <mergeCell ref="A139:D139"/>
    <mergeCell ref="B140:D140"/>
    <mergeCell ref="B143:D143"/>
    <mergeCell ref="A145:D145"/>
    <mergeCell ref="A147:B147"/>
    <mergeCell ref="B148:N148"/>
    <mergeCell ref="B149:N149"/>
    <mergeCell ref="B150:N150"/>
    <mergeCell ref="B151:N151"/>
    <mergeCell ref="B152:N152"/>
    <mergeCell ref="B153:N153"/>
    <mergeCell ref="B154:N154"/>
    <mergeCell ref="A4:A5"/>
    <mergeCell ref="A16:A17"/>
    <mergeCell ref="A28:A29"/>
    <mergeCell ref="B4:B5"/>
    <mergeCell ref="B16:B17"/>
    <mergeCell ref="B28:B29"/>
    <mergeCell ref="C4:C5"/>
    <mergeCell ref="C16:C17"/>
    <mergeCell ref="C28:C29"/>
    <mergeCell ref="D4:D5"/>
    <mergeCell ref="D28:D29"/>
    <mergeCell ref="E4:E5"/>
    <mergeCell ref="E28:E29"/>
    <mergeCell ref="F4:F5"/>
    <mergeCell ref="F16:F17"/>
    <mergeCell ref="F28:F29"/>
    <mergeCell ref="G4:G5"/>
    <mergeCell ref="G16:G17"/>
    <mergeCell ref="G28:G29"/>
    <mergeCell ref="H4:H5"/>
    <mergeCell ref="H16:H17"/>
    <mergeCell ref="H28:H29"/>
    <mergeCell ref="I4:I5"/>
    <mergeCell ref="I16:I17"/>
    <mergeCell ref="I28:I29"/>
    <mergeCell ref="J4:J5"/>
    <mergeCell ref="J16:J17"/>
    <mergeCell ref="J28:J29"/>
    <mergeCell ref="K4:K5"/>
    <mergeCell ref="K16:K17"/>
    <mergeCell ref="K28:K29"/>
    <mergeCell ref="L4:L5"/>
    <mergeCell ref="L16:L17"/>
    <mergeCell ref="L28:L29"/>
    <mergeCell ref="M16:M17"/>
    <mergeCell ref="M28:M29"/>
    <mergeCell ref="N16:N17"/>
    <mergeCell ref="N28:N29"/>
    <mergeCell ref="O4:O5"/>
    <mergeCell ref="O16:O17"/>
    <mergeCell ref="O28:O29"/>
  </mergeCells>
  <dataValidations count="2">
    <dataValidation type="list" allowBlank="1" showInputMessage="1" showErrorMessage="1" sqref="D6 D7 D8 D9 D10 D11 D12 D13 D14 D15 D16 D17 D18 D19 D20 D21 D22 D23 D24 D25 D26 D27 D28 D29 D30 D31 D32 D33 D34 D35 D36 D37 D38 D41 D42 D45 D46 D47 D52 D53 D54 D55 D57 D79 D97 D98 D103 D104 D105 D112 D113 D114 D115 D116 D128 D129 D130 D131 D132 D133 D134 D137 D138 D139 D140 D143 D144 D145 D146 D155 D39:D40 D43:D44 D48:D49 D50:D51 D58:D77 D80:D95 D99:D102 D106:D111 D117:D127 D135:D136 D141:D142 D147:D154">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formula1>
    </dataValidation>
    <dataValidation type="list" allowBlank="1" showInputMessage="1" showErrorMessage="1" sqref="D4:D5">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一二三产业融合"</formula1>
    </dataValidation>
  </dataValidations>
  <printOptions horizontalCentered="1"/>
  <pageMargins left="0.35" right="0.35" top="0.39" bottom="0.59" header="0.51" footer="0.28"/>
  <pageSetup fitToHeight="0" horizontalDpi="600" verticalDpi="600" orientation="landscape" paperSize="9" scale="75"/>
  <headerFooter>
    <oddFooter>&amp;C第 &amp;P 页，共 &amp;N 页</oddFooter>
  </headerFooter>
  <rowBreaks count="16" manualBreakCount="16">
    <brk id="13" max="14" man="1"/>
    <brk id="19" max="14" man="1"/>
    <brk id="36" max="14" man="1"/>
    <brk id="45" max="14" man="1"/>
    <brk id="55" max="14" man="1"/>
    <brk id="66" max="14" man="1"/>
    <brk id="75" max="14" man="1"/>
    <brk id="85" max="14" man="1"/>
    <brk id="95" max="14" man="1"/>
    <brk id="105" max="14" man="1"/>
    <brk id="112" max="14" man="1"/>
    <brk id="130" max="14" man="1"/>
    <brk id="137" max="14" man="1"/>
    <brk id="143" max="14" man="1"/>
    <brk id="154" max="255" man="1"/>
    <brk id="154" max="255" man="1"/>
  </rowBreaks>
</worksheet>
</file>

<file path=xl/worksheets/sheet2.xml><?xml version="1.0" encoding="utf-8"?>
<worksheet xmlns="http://schemas.openxmlformats.org/spreadsheetml/2006/main" xmlns:r="http://schemas.openxmlformats.org/officeDocument/2006/relationships">
  <dimension ref="A1:IV200"/>
  <sheetViews>
    <sheetView showZeros="0" tabSelected="1" view="pageBreakPreview" zoomScaleNormal="85" zoomScaleSheetLayoutView="100" workbookViewId="0" topLeftCell="A1">
      <selection activeCell="F7" sqref="F7"/>
    </sheetView>
  </sheetViews>
  <sheetFormatPr defaultColWidth="8.875" defaultRowHeight="24.75" customHeight="1"/>
  <cols>
    <col min="1" max="1" width="5.25390625" style="11" customWidth="1"/>
    <col min="2" max="2" width="20.125" style="12" customWidth="1"/>
    <col min="3" max="3" width="9.875" style="13" customWidth="1"/>
    <col min="4" max="4" width="12.50390625" style="14" customWidth="1"/>
    <col min="5" max="5" width="15.125" style="15" customWidth="1"/>
    <col min="6" max="6" width="14.125" style="16" customWidth="1"/>
    <col min="7" max="7" width="8.75390625" style="17" customWidth="1"/>
    <col min="8" max="8" width="12.25390625" style="13" customWidth="1"/>
    <col min="9" max="9" width="8.75390625" style="18" customWidth="1"/>
    <col min="10" max="10" width="7.625" style="19" customWidth="1"/>
    <col min="11" max="11" width="26.25390625" style="20" customWidth="1"/>
    <col min="12" max="12" width="25.375" style="20" customWidth="1"/>
    <col min="13" max="14" width="7.125" style="19" customWidth="1"/>
    <col min="15" max="15" width="9.50390625" style="21" customWidth="1"/>
    <col min="16" max="16384" width="8.875" style="1" customWidth="1"/>
  </cols>
  <sheetData>
    <row r="1" spans="1:15" s="1" customFormat="1" ht="16.5" customHeight="1">
      <c r="A1" s="22" t="s">
        <v>0</v>
      </c>
      <c r="B1" s="12"/>
      <c r="C1" s="13"/>
      <c r="D1" s="14"/>
      <c r="E1" s="15"/>
      <c r="F1" s="16"/>
      <c r="G1" s="17"/>
      <c r="H1" s="13"/>
      <c r="I1" s="18"/>
      <c r="J1" s="19"/>
      <c r="K1" s="20"/>
      <c r="L1" s="20"/>
      <c r="M1" s="19"/>
      <c r="N1" s="19"/>
      <c r="O1" s="21"/>
    </row>
    <row r="2" spans="1:15" s="1" customFormat="1" ht="27" customHeight="1">
      <c r="A2" s="23" t="s">
        <v>473</v>
      </c>
      <c r="B2" s="24"/>
      <c r="C2" s="25"/>
      <c r="D2" s="26"/>
      <c r="E2" s="25"/>
      <c r="F2" s="27"/>
      <c r="G2" s="28"/>
      <c r="H2" s="25"/>
      <c r="I2" s="175"/>
      <c r="J2" s="25"/>
      <c r="K2" s="24"/>
      <c r="L2" s="24"/>
      <c r="M2" s="25"/>
      <c r="N2" s="25"/>
      <c r="O2" s="24"/>
    </row>
    <row r="3" spans="1:18" s="2" customFormat="1" ht="21.75" customHeight="1">
      <c r="A3" s="29" t="s">
        <v>2</v>
      </c>
      <c r="B3" s="29"/>
      <c r="C3" s="29"/>
      <c r="D3" s="29"/>
      <c r="E3" s="29"/>
      <c r="F3" s="29"/>
      <c r="G3" s="29"/>
      <c r="H3" s="29"/>
      <c r="I3" s="29"/>
      <c r="J3" s="29"/>
      <c r="K3" s="176" t="s">
        <v>474</v>
      </c>
      <c r="L3" s="176"/>
      <c r="M3" s="177" t="s">
        <v>4</v>
      </c>
      <c r="N3" s="177"/>
      <c r="O3" s="178"/>
      <c r="P3" s="179"/>
      <c r="Q3" s="179"/>
      <c r="R3" s="179"/>
    </row>
    <row r="4" spans="1:18" s="3" customFormat="1" ht="27.75" customHeight="1">
      <c r="A4" s="30" t="s">
        <v>5</v>
      </c>
      <c r="B4" s="31" t="s">
        <v>6</v>
      </c>
      <c r="C4" s="32" t="s">
        <v>7</v>
      </c>
      <c r="D4" s="33" t="s">
        <v>8</v>
      </c>
      <c r="E4" s="34" t="s">
        <v>9</v>
      </c>
      <c r="F4" s="32" t="s">
        <v>10</v>
      </c>
      <c r="G4" s="32" t="s">
        <v>11</v>
      </c>
      <c r="H4" s="32" t="s">
        <v>12</v>
      </c>
      <c r="I4" s="180" t="s">
        <v>13</v>
      </c>
      <c r="J4" s="32" t="s">
        <v>14</v>
      </c>
      <c r="K4" s="32" t="s">
        <v>15</v>
      </c>
      <c r="L4" s="32" t="s">
        <v>16</v>
      </c>
      <c r="M4" s="181" t="s">
        <v>19</v>
      </c>
      <c r="N4" s="181" t="s">
        <v>20</v>
      </c>
      <c r="O4" s="182" t="s">
        <v>18</v>
      </c>
      <c r="P4" s="183"/>
      <c r="Q4" s="183"/>
      <c r="R4" s="183"/>
    </row>
    <row r="5" spans="1:15" s="3" customFormat="1" ht="21.75" customHeight="1">
      <c r="A5" s="30"/>
      <c r="B5" s="31"/>
      <c r="C5" s="32"/>
      <c r="D5" s="33"/>
      <c r="E5" s="34"/>
      <c r="F5" s="32"/>
      <c r="G5" s="32"/>
      <c r="H5" s="32"/>
      <c r="I5" s="180"/>
      <c r="J5" s="32"/>
      <c r="K5" s="32"/>
      <c r="L5" s="32"/>
      <c r="M5" s="184"/>
      <c r="N5" s="184"/>
      <c r="O5" s="182"/>
    </row>
    <row r="6" spans="1:15" s="4" customFormat="1" ht="30" customHeight="1">
      <c r="A6" s="35" t="s">
        <v>21</v>
      </c>
      <c r="B6" s="36"/>
      <c r="C6" s="35"/>
      <c r="D6" s="37"/>
      <c r="E6" s="38">
        <f>SUM(E7,E44,E52,E79,E179,E184,E190)</f>
        <v>90075.6</v>
      </c>
      <c r="F6" s="32"/>
      <c r="G6" s="30"/>
      <c r="H6" s="32"/>
      <c r="I6" s="32"/>
      <c r="J6" s="31"/>
      <c r="K6" s="182"/>
      <c r="L6" s="185"/>
      <c r="M6" s="186"/>
      <c r="N6" s="186"/>
      <c r="O6" s="182"/>
    </row>
    <row r="7" spans="1:15" s="1" customFormat="1" ht="33" customHeight="1">
      <c r="A7" s="39" t="s">
        <v>22</v>
      </c>
      <c r="B7" s="40"/>
      <c r="C7" s="39"/>
      <c r="D7" s="37"/>
      <c r="E7" s="41">
        <f>SUM(E8,E10)</f>
        <v>28583</v>
      </c>
      <c r="F7" s="42"/>
      <c r="G7" s="43"/>
      <c r="H7" s="42"/>
      <c r="I7" s="42"/>
      <c r="J7" s="187"/>
      <c r="K7" s="188"/>
      <c r="L7" s="189"/>
      <c r="M7" s="42"/>
      <c r="N7" s="186"/>
      <c r="O7" s="188"/>
    </row>
    <row r="8" spans="1:15" s="5" customFormat="1" ht="30.75" customHeight="1">
      <c r="A8" s="44" t="s">
        <v>23</v>
      </c>
      <c r="B8" s="45" t="s">
        <v>24</v>
      </c>
      <c r="C8" s="46"/>
      <c r="D8" s="47"/>
      <c r="E8" s="48">
        <f>SUM(E9)</f>
        <v>9348</v>
      </c>
      <c r="F8" s="49"/>
      <c r="G8" s="49"/>
      <c r="H8" s="49"/>
      <c r="I8" s="190"/>
      <c r="J8" s="49"/>
      <c r="K8" s="191"/>
      <c r="L8" s="191"/>
      <c r="M8" s="49"/>
      <c r="N8" s="49"/>
      <c r="O8" s="191"/>
    </row>
    <row r="9" spans="1:15" s="1" customFormat="1" ht="105" customHeight="1">
      <c r="A9" s="50">
        <v>1</v>
      </c>
      <c r="B9" s="51" t="s">
        <v>25</v>
      </c>
      <c r="C9" s="52" t="s">
        <v>26</v>
      </c>
      <c r="D9" s="52" t="s">
        <v>27</v>
      </c>
      <c r="E9" s="53">
        <v>9348</v>
      </c>
      <c r="F9" s="54" t="s">
        <v>28</v>
      </c>
      <c r="G9" s="55" t="s">
        <v>475</v>
      </c>
      <c r="H9" s="54" t="s">
        <v>30</v>
      </c>
      <c r="I9" s="138">
        <v>2020.3</v>
      </c>
      <c r="J9" s="192" t="s">
        <v>31</v>
      </c>
      <c r="K9" s="54" t="s">
        <v>32</v>
      </c>
      <c r="L9" s="54" t="s">
        <v>476</v>
      </c>
      <c r="M9" s="193">
        <v>17100</v>
      </c>
      <c r="N9" s="193">
        <v>66338</v>
      </c>
      <c r="O9" s="194" t="s">
        <v>477</v>
      </c>
    </row>
    <row r="10" spans="1:15" s="1" customFormat="1" ht="28.5" customHeight="1">
      <c r="A10" s="56" t="s">
        <v>34</v>
      </c>
      <c r="B10" s="57" t="s">
        <v>35</v>
      </c>
      <c r="C10" s="58"/>
      <c r="D10" s="59"/>
      <c r="E10" s="60">
        <f>SUM(E11,E16,E29,E31,E36,E38)</f>
        <v>19235</v>
      </c>
      <c r="F10" s="61"/>
      <c r="G10" s="55"/>
      <c r="H10" s="62"/>
      <c r="I10" s="195"/>
      <c r="J10" s="61"/>
      <c r="K10" s="61"/>
      <c r="L10" s="61"/>
      <c r="M10" s="61"/>
      <c r="N10" s="61"/>
      <c r="O10" s="196"/>
    </row>
    <row r="11" spans="1:15" s="1" customFormat="1" ht="25.5" customHeight="1">
      <c r="A11" s="63" t="s">
        <v>36</v>
      </c>
      <c r="B11" s="64" t="s">
        <v>37</v>
      </c>
      <c r="C11" s="63"/>
      <c r="D11" s="65"/>
      <c r="E11" s="60">
        <f>SUM(E12:E15)</f>
        <v>1011</v>
      </c>
      <c r="F11" s="61"/>
      <c r="G11" s="55"/>
      <c r="H11" s="61"/>
      <c r="I11" s="195"/>
      <c r="J11" s="61"/>
      <c r="K11" s="171"/>
      <c r="L11" s="171"/>
      <c r="M11" s="61"/>
      <c r="N11" s="61"/>
      <c r="O11" s="196"/>
    </row>
    <row r="12" spans="1:15" s="1" customFormat="1" ht="45" customHeight="1">
      <c r="A12" s="66">
        <v>2</v>
      </c>
      <c r="B12" s="67" t="s">
        <v>38</v>
      </c>
      <c r="C12" s="52" t="s">
        <v>26</v>
      </c>
      <c r="D12" s="52" t="s">
        <v>39</v>
      </c>
      <c r="E12" s="53">
        <v>400</v>
      </c>
      <c r="F12" s="68" t="s">
        <v>478</v>
      </c>
      <c r="G12" s="69" t="s">
        <v>475</v>
      </c>
      <c r="H12" s="68" t="s">
        <v>479</v>
      </c>
      <c r="I12" s="197">
        <v>2020.3</v>
      </c>
      <c r="J12" s="198" t="s">
        <v>31</v>
      </c>
      <c r="K12" s="68" t="s">
        <v>480</v>
      </c>
      <c r="L12" s="68" t="s">
        <v>481</v>
      </c>
      <c r="M12" s="68">
        <v>1260</v>
      </c>
      <c r="N12" s="68">
        <v>3250</v>
      </c>
      <c r="O12" s="199"/>
    </row>
    <row r="13" spans="1:15" s="1" customFormat="1" ht="67.5" customHeight="1">
      <c r="A13" s="66">
        <v>3</v>
      </c>
      <c r="B13" s="67" t="s">
        <v>44</v>
      </c>
      <c r="C13" s="52" t="s">
        <v>26</v>
      </c>
      <c r="D13" s="52" t="s">
        <v>39</v>
      </c>
      <c r="E13" s="70">
        <v>86</v>
      </c>
      <c r="F13" s="71" t="s">
        <v>482</v>
      </c>
      <c r="G13" s="69" t="s">
        <v>475</v>
      </c>
      <c r="H13" s="72" t="s">
        <v>483</v>
      </c>
      <c r="I13" s="197">
        <v>2020.3</v>
      </c>
      <c r="J13" s="198" t="s">
        <v>31</v>
      </c>
      <c r="K13" s="68" t="s">
        <v>484</v>
      </c>
      <c r="L13" s="68" t="s">
        <v>485</v>
      </c>
      <c r="M13" s="68">
        <v>2167</v>
      </c>
      <c r="N13" s="68">
        <v>8200</v>
      </c>
      <c r="O13" s="194" t="s">
        <v>486</v>
      </c>
    </row>
    <row r="14" spans="1:15" s="1" customFormat="1" ht="39" customHeight="1">
      <c r="A14" s="73">
        <v>4</v>
      </c>
      <c r="B14" s="74" t="s">
        <v>49</v>
      </c>
      <c r="C14" s="52" t="s">
        <v>26</v>
      </c>
      <c r="D14" s="52" t="s">
        <v>39</v>
      </c>
      <c r="E14" s="70">
        <v>25</v>
      </c>
      <c r="F14" s="71" t="s">
        <v>487</v>
      </c>
      <c r="G14" s="69" t="s">
        <v>475</v>
      </c>
      <c r="H14" s="75" t="s">
        <v>483</v>
      </c>
      <c r="I14" s="197">
        <v>2020.3</v>
      </c>
      <c r="J14" s="198" t="s">
        <v>31</v>
      </c>
      <c r="K14" s="200" t="s">
        <v>488</v>
      </c>
      <c r="L14" s="200" t="s">
        <v>489</v>
      </c>
      <c r="M14" s="75">
        <v>810</v>
      </c>
      <c r="N14" s="75">
        <v>2590</v>
      </c>
      <c r="O14" s="201"/>
    </row>
    <row r="15" spans="1:15" s="1" customFormat="1" ht="93" customHeight="1">
      <c r="A15" s="76">
        <v>5</v>
      </c>
      <c r="B15" s="52" t="s">
        <v>490</v>
      </c>
      <c r="C15" s="52" t="s">
        <v>491</v>
      </c>
      <c r="D15" s="52" t="s">
        <v>492</v>
      </c>
      <c r="E15" s="77">
        <v>500</v>
      </c>
      <c r="F15" s="78" t="s">
        <v>493</v>
      </c>
      <c r="G15" s="69" t="s">
        <v>475</v>
      </c>
      <c r="H15" s="68" t="s">
        <v>494</v>
      </c>
      <c r="I15" s="202">
        <v>2020.3</v>
      </c>
      <c r="J15" s="198" t="s">
        <v>31</v>
      </c>
      <c r="K15" s="68" t="s">
        <v>495</v>
      </c>
      <c r="L15" s="68" t="s">
        <v>495</v>
      </c>
      <c r="M15" s="68">
        <v>50</v>
      </c>
      <c r="N15" s="68">
        <v>200</v>
      </c>
      <c r="O15" s="203"/>
    </row>
    <row r="16" spans="1:15" s="1" customFormat="1" ht="27" customHeight="1">
      <c r="A16" s="79" t="s">
        <v>53</v>
      </c>
      <c r="B16" s="80" t="s">
        <v>54</v>
      </c>
      <c r="C16" s="81"/>
      <c r="D16" s="82"/>
      <c r="E16" s="83">
        <f>SUM(E17:E28)</f>
        <v>9752</v>
      </c>
      <c r="F16" s="84"/>
      <c r="G16" s="85"/>
      <c r="H16" s="61"/>
      <c r="I16" s="195"/>
      <c r="J16" s="61"/>
      <c r="K16" s="204"/>
      <c r="L16" s="204"/>
      <c r="M16" s="61"/>
      <c r="N16" s="61"/>
      <c r="O16" s="196"/>
    </row>
    <row r="17" spans="1:15" s="1" customFormat="1" ht="30.75" customHeight="1">
      <c r="A17" s="86">
        <v>6</v>
      </c>
      <c r="B17" s="87" t="s">
        <v>55</v>
      </c>
      <c r="C17" s="88" t="s">
        <v>26</v>
      </c>
      <c r="D17" s="89" t="s">
        <v>56</v>
      </c>
      <c r="E17" s="90">
        <v>505</v>
      </c>
      <c r="F17" s="91" t="s">
        <v>57</v>
      </c>
      <c r="G17" s="92" t="s">
        <v>475</v>
      </c>
      <c r="H17" s="91" t="s">
        <v>58</v>
      </c>
      <c r="I17" s="205" t="s">
        <v>496</v>
      </c>
      <c r="J17" s="206" t="s">
        <v>31</v>
      </c>
      <c r="K17" s="91" t="s">
        <v>60</v>
      </c>
      <c r="L17" s="91" t="s">
        <v>61</v>
      </c>
      <c r="M17" s="207">
        <v>6000</v>
      </c>
      <c r="N17" s="91">
        <v>2400</v>
      </c>
      <c r="O17" s="208"/>
    </row>
    <row r="18" spans="1:15" s="1" customFormat="1" ht="31.5" customHeight="1">
      <c r="A18" s="93"/>
      <c r="B18" s="74"/>
      <c r="C18" s="94"/>
      <c r="D18" s="52" t="s">
        <v>27</v>
      </c>
      <c r="E18" s="53">
        <v>495</v>
      </c>
      <c r="F18" s="95"/>
      <c r="G18" s="96"/>
      <c r="H18" s="95"/>
      <c r="I18" s="209"/>
      <c r="J18" s="210"/>
      <c r="K18" s="95"/>
      <c r="L18" s="95"/>
      <c r="M18" s="211"/>
      <c r="N18" s="95"/>
      <c r="O18" s="212"/>
    </row>
    <row r="19" spans="1:15" s="1" customFormat="1" ht="102" customHeight="1">
      <c r="A19" s="97">
        <v>7</v>
      </c>
      <c r="B19" s="98" t="s">
        <v>62</v>
      </c>
      <c r="C19" s="99" t="s">
        <v>26</v>
      </c>
      <c r="D19" s="99" t="s">
        <v>27</v>
      </c>
      <c r="E19" s="100">
        <v>1070</v>
      </c>
      <c r="F19" s="101" t="s">
        <v>57</v>
      </c>
      <c r="G19" s="102" t="s">
        <v>475</v>
      </c>
      <c r="H19" s="103" t="s">
        <v>63</v>
      </c>
      <c r="I19" s="213" t="s">
        <v>64</v>
      </c>
      <c r="J19" s="214" t="s">
        <v>31</v>
      </c>
      <c r="K19" s="101" t="s">
        <v>65</v>
      </c>
      <c r="L19" s="101" t="s">
        <v>66</v>
      </c>
      <c r="M19" s="101">
        <v>7100</v>
      </c>
      <c r="N19" s="101">
        <v>28400</v>
      </c>
      <c r="O19" s="215"/>
    </row>
    <row r="20" spans="1:23" s="6" customFormat="1" ht="91.5" customHeight="1">
      <c r="A20" s="66">
        <v>8</v>
      </c>
      <c r="B20" s="51" t="s">
        <v>67</v>
      </c>
      <c r="C20" s="52" t="s">
        <v>26</v>
      </c>
      <c r="D20" s="52" t="s">
        <v>27</v>
      </c>
      <c r="E20" s="53">
        <v>1500</v>
      </c>
      <c r="F20" s="68" t="s">
        <v>68</v>
      </c>
      <c r="G20" s="69" t="s">
        <v>475</v>
      </c>
      <c r="H20" s="68" t="s">
        <v>69</v>
      </c>
      <c r="I20" s="197" t="s">
        <v>70</v>
      </c>
      <c r="J20" s="216" t="s">
        <v>31</v>
      </c>
      <c r="K20" s="68" t="s">
        <v>71</v>
      </c>
      <c r="L20" s="68" t="s">
        <v>72</v>
      </c>
      <c r="M20" s="107">
        <v>2000</v>
      </c>
      <c r="N20" s="107">
        <v>8000</v>
      </c>
      <c r="O20" s="217"/>
      <c r="P20" s="218"/>
      <c r="Q20" s="218"/>
      <c r="R20" s="218"/>
      <c r="S20" s="218"/>
      <c r="T20" s="218"/>
      <c r="U20" s="218"/>
      <c r="V20" s="218"/>
      <c r="W20" s="218"/>
    </row>
    <row r="21" spans="1:21" s="7" customFormat="1" ht="60" customHeight="1">
      <c r="A21" s="104">
        <v>9</v>
      </c>
      <c r="B21" s="105" t="s">
        <v>73</v>
      </c>
      <c r="C21" s="105" t="s">
        <v>26</v>
      </c>
      <c r="D21" s="52" t="s">
        <v>27</v>
      </c>
      <c r="E21" s="106">
        <v>1795</v>
      </c>
      <c r="F21" s="107" t="s">
        <v>74</v>
      </c>
      <c r="G21" s="108" t="s">
        <v>475</v>
      </c>
      <c r="H21" s="107" t="s">
        <v>75</v>
      </c>
      <c r="I21" s="219" t="s">
        <v>497</v>
      </c>
      <c r="J21" s="216" t="s">
        <v>31</v>
      </c>
      <c r="K21" s="107" t="s">
        <v>498</v>
      </c>
      <c r="L21" s="107" t="s">
        <v>499</v>
      </c>
      <c r="M21" s="107">
        <v>3353</v>
      </c>
      <c r="N21" s="107">
        <v>14100</v>
      </c>
      <c r="O21" s="220" t="s">
        <v>500</v>
      </c>
      <c r="P21" s="218"/>
      <c r="Q21" s="218"/>
      <c r="R21" s="218"/>
      <c r="S21" s="218"/>
      <c r="T21" s="218"/>
      <c r="U21" s="218"/>
    </row>
    <row r="22" spans="1:15" s="8" customFormat="1" ht="45" customHeight="1">
      <c r="A22" s="109"/>
      <c r="B22" s="110"/>
      <c r="C22" s="110"/>
      <c r="D22" s="52" t="s">
        <v>39</v>
      </c>
      <c r="E22" s="106">
        <v>398</v>
      </c>
      <c r="F22" s="71"/>
      <c r="G22" s="111"/>
      <c r="H22" s="71"/>
      <c r="I22" s="221"/>
      <c r="J22" s="198"/>
      <c r="K22" s="71"/>
      <c r="L22" s="71"/>
      <c r="M22" s="71"/>
      <c r="N22" s="71"/>
      <c r="O22" s="222" t="s">
        <v>501</v>
      </c>
    </row>
    <row r="23" spans="1:15" s="8" customFormat="1" ht="51.75" customHeight="1">
      <c r="A23" s="66">
        <v>10</v>
      </c>
      <c r="B23" s="67" t="s">
        <v>78</v>
      </c>
      <c r="C23" s="52" t="s">
        <v>26</v>
      </c>
      <c r="D23" s="52" t="s">
        <v>39</v>
      </c>
      <c r="E23" s="112">
        <v>120</v>
      </c>
      <c r="F23" s="71" t="s">
        <v>79</v>
      </c>
      <c r="G23" s="69" t="s">
        <v>475</v>
      </c>
      <c r="H23" s="68" t="s">
        <v>80</v>
      </c>
      <c r="I23" s="197" t="s">
        <v>96</v>
      </c>
      <c r="J23" s="198" t="s">
        <v>31</v>
      </c>
      <c r="K23" s="223" t="s">
        <v>502</v>
      </c>
      <c r="L23" s="223" t="s">
        <v>502</v>
      </c>
      <c r="M23" s="68">
        <v>180</v>
      </c>
      <c r="N23" s="68">
        <v>720</v>
      </c>
      <c r="O23" s="224"/>
    </row>
    <row r="24" spans="1:15" s="8" customFormat="1" ht="72" customHeight="1">
      <c r="A24" s="66">
        <v>11</v>
      </c>
      <c r="B24" s="67" t="s">
        <v>84</v>
      </c>
      <c r="C24" s="52" t="s">
        <v>26</v>
      </c>
      <c r="D24" s="52" t="s">
        <v>492</v>
      </c>
      <c r="E24" s="112">
        <v>196</v>
      </c>
      <c r="F24" s="71" t="s">
        <v>86</v>
      </c>
      <c r="G24" s="69" t="s">
        <v>475</v>
      </c>
      <c r="H24" s="71" t="s">
        <v>87</v>
      </c>
      <c r="I24" s="221" t="s">
        <v>503</v>
      </c>
      <c r="J24" s="198" t="s">
        <v>31</v>
      </c>
      <c r="K24" s="223" t="s">
        <v>504</v>
      </c>
      <c r="L24" s="223" t="s">
        <v>505</v>
      </c>
      <c r="M24" s="71">
        <v>100</v>
      </c>
      <c r="N24" s="71">
        <v>400</v>
      </c>
      <c r="O24" s="194" t="s">
        <v>506</v>
      </c>
    </row>
    <row r="25" spans="1:15" s="1" customFormat="1" ht="85.5" customHeight="1">
      <c r="A25" s="73">
        <v>12</v>
      </c>
      <c r="B25" s="67" t="s">
        <v>111</v>
      </c>
      <c r="C25" s="113" t="s">
        <v>26</v>
      </c>
      <c r="D25" s="114" t="s">
        <v>112</v>
      </c>
      <c r="E25" s="70">
        <v>764</v>
      </c>
      <c r="F25" s="95" t="s">
        <v>507</v>
      </c>
      <c r="G25" s="69" t="s">
        <v>475</v>
      </c>
      <c r="H25" s="68" t="s">
        <v>508</v>
      </c>
      <c r="I25" s="209" t="s">
        <v>509</v>
      </c>
      <c r="J25" s="198" t="s">
        <v>31</v>
      </c>
      <c r="K25" s="225" t="s">
        <v>510</v>
      </c>
      <c r="L25" s="225" t="s">
        <v>511</v>
      </c>
      <c r="M25" s="71">
        <v>1600</v>
      </c>
      <c r="N25" s="71">
        <v>7200</v>
      </c>
      <c r="O25" s="201"/>
    </row>
    <row r="26" spans="1:15" s="8" customFormat="1" ht="54" customHeight="1">
      <c r="A26" s="76">
        <v>13</v>
      </c>
      <c r="B26" s="52" t="s">
        <v>512</v>
      </c>
      <c r="C26" s="52" t="s">
        <v>491</v>
      </c>
      <c r="D26" s="52" t="s">
        <v>85</v>
      </c>
      <c r="E26" s="77">
        <v>24</v>
      </c>
      <c r="F26" s="78" t="s">
        <v>513</v>
      </c>
      <c r="G26" s="69" t="s">
        <v>475</v>
      </c>
      <c r="H26" s="68" t="s">
        <v>69</v>
      </c>
      <c r="I26" s="226" t="s">
        <v>514</v>
      </c>
      <c r="J26" s="198" t="s">
        <v>31</v>
      </c>
      <c r="K26" s="225" t="s">
        <v>515</v>
      </c>
      <c r="L26" s="225" t="s">
        <v>515</v>
      </c>
      <c r="M26" s="68">
        <v>40</v>
      </c>
      <c r="N26" s="68">
        <v>140</v>
      </c>
      <c r="O26" s="227"/>
    </row>
    <row r="27" spans="1:15" s="8" customFormat="1" ht="204" customHeight="1">
      <c r="A27" s="115">
        <v>14</v>
      </c>
      <c r="B27" s="52" t="s">
        <v>516</v>
      </c>
      <c r="C27" s="52" t="s">
        <v>491</v>
      </c>
      <c r="D27" s="52" t="s">
        <v>85</v>
      </c>
      <c r="E27" s="77">
        <v>2285</v>
      </c>
      <c r="F27" s="78" t="s">
        <v>517</v>
      </c>
      <c r="G27" s="69" t="s">
        <v>475</v>
      </c>
      <c r="H27" s="68" t="s">
        <v>30</v>
      </c>
      <c r="I27" s="226" t="s">
        <v>518</v>
      </c>
      <c r="J27" s="198" t="s">
        <v>31</v>
      </c>
      <c r="K27" s="68" t="s">
        <v>519</v>
      </c>
      <c r="L27" s="68" t="s">
        <v>520</v>
      </c>
      <c r="M27" s="68">
        <v>100</v>
      </c>
      <c r="N27" s="68">
        <v>400</v>
      </c>
      <c r="O27" s="227"/>
    </row>
    <row r="28" spans="1:15" s="8" customFormat="1" ht="135" customHeight="1">
      <c r="A28" s="115">
        <v>15</v>
      </c>
      <c r="B28" s="52" t="s">
        <v>521</v>
      </c>
      <c r="C28" s="52" t="s">
        <v>491</v>
      </c>
      <c r="D28" s="52" t="s">
        <v>85</v>
      </c>
      <c r="E28" s="77">
        <v>600</v>
      </c>
      <c r="F28" s="78" t="s">
        <v>522</v>
      </c>
      <c r="G28" s="69" t="s">
        <v>475</v>
      </c>
      <c r="H28" s="68" t="s">
        <v>523</v>
      </c>
      <c r="I28" s="226" t="s">
        <v>524</v>
      </c>
      <c r="J28" s="198" t="s">
        <v>31</v>
      </c>
      <c r="K28" s="71" t="s">
        <v>525</v>
      </c>
      <c r="L28" s="71" t="s">
        <v>525</v>
      </c>
      <c r="M28" s="68">
        <v>160</v>
      </c>
      <c r="N28" s="68">
        <v>650</v>
      </c>
      <c r="O28" s="227"/>
    </row>
    <row r="29" spans="1:15" s="8" customFormat="1" ht="25.5" customHeight="1">
      <c r="A29" s="116" t="s">
        <v>90</v>
      </c>
      <c r="B29" s="117" t="s">
        <v>91</v>
      </c>
      <c r="C29" s="118"/>
      <c r="D29" s="118"/>
      <c r="E29" s="119">
        <f>SUM(E30:E30)</f>
        <v>100</v>
      </c>
      <c r="F29" s="120"/>
      <c r="G29" s="121"/>
      <c r="H29" s="122"/>
      <c r="I29" s="197"/>
      <c r="J29" s="228"/>
      <c r="K29" s="68"/>
      <c r="L29" s="68"/>
      <c r="M29" s="229"/>
      <c r="N29" s="229"/>
      <c r="O29" s="224"/>
    </row>
    <row r="30" spans="1:15" s="8" customFormat="1" ht="73.5" customHeight="1">
      <c r="A30" s="66">
        <v>16</v>
      </c>
      <c r="B30" s="67" t="s">
        <v>92</v>
      </c>
      <c r="C30" s="52" t="s">
        <v>93</v>
      </c>
      <c r="D30" s="52" t="s">
        <v>39</v>
      </c>
      <c r="E30" s="90">
        <v>100</v>
      </c>
      <c r="F30" s="123" t="s">
        <v>94</v>
      </c>
      <c r="G30" s="69" t="s">
        <v>475</v>
      </c>
      <c r="H30" s="68" t="s">
        <v>526</v>
      </c>
      <c r="I30" s="197" t="s">
        <v>96</v>
      </c>
      <c r="J30" s="198" t="s">
        <v>31</v>
      </c>
      <c r="K30" s="68" t="s">
        <v>527</v>
      </c>
      <c r="L30" s="68" t="s">
        <v>528</v>
      </c>
      <c r="M30" s="229">
        <v>2000</v>
      </c>
      <c r="N30" s="229">
        <v>8000</v>
      </c>
      <c r="O30" s="224"/>
    </row>
    <row r="31" spans="1:15" s="1" customFormat="1" ht="25.5" customHeight="1">
      <c r="A31" s="124" t="s">
        <v>100</v>
      </c>
      <c r="B31" s="80" t="s">
        <v>101</v>
      </c>
      <c r="C31" s="81"/>
      <c r="D31" s="82"/>
      <c r="E31" s="83">
        <f>SUM(E32:E35)</f>
        <v>1500</v>
      </c>
      <c r="F31" s="120"/>
      <c r="G31" s="125"/>
      <c r="H31" s="71"/>
      <c r="I31" s="221"/>
      <c r="J31" s="228"/>
      <c r="K31" s="71"/>
      <c r="L31" s="71"/>
      <c r="M31" s="229"/>
      <c r="N31" s="229"/>
      <c r="O31" s="196"/>
    </row>
    <row r="32" spans="1:15" s="1" customFormat="1" ht="30.75" customHeight="1">
      <c r="A32" s="126">
        <v>17</v>
      </c>
      <c r="B32" s="127" t="s">
        <v>102</v>
      </c>
      <c r="C32" s="88" t="s">
        <v>26</v>
      </c>
      <c r="D32" s="88" t="s">
        <v>85</v>
      </c>
      <c r="E32" s="90">
        <v>320</v>
      </c>
      <c r="F32" s="128" t="s">
        <v>103</v>
      </c>
      <c r="G32" s="92" t="s">
        <v>475</v>
      </c>
      <c r="H32" s="91" t="s">
        <v>104</v>
      </c>
      <c r="I32" s="205">
        <v>2020.3</v>
      </c>
      <c r="J32" s="206" t="s">
        <v>31</v>
      </c>
      <c r="K32" s="230" t="s">
        <v>529</v>
      </c>
      <c r="L32" s="230" t="s">
        <v>529</v>
      </c>
      <c r="M32" s="91">
        <v>8924</v>
      </c>
      <c r="N32" s="91">
        <v>13200</v>
      </c>
      <c r="O32" s="231"/>
    </row>
    <row r="33" spans="1:15" s="1" customFormat="1" ht="30" customHeight="1">
      <c r="A33" s="129"/>
      <c r="B33" s="130"/>
      <c r="C33" s="131"/>
      <c r="D33" s="88" t="s">
        <v>27</v>
      </c>
      <c r="E33" s="90">
        <v>680</v>
      </c>
      <c r="F33" s="132"/>
      <c r="G33" s="96"/>
      <c r="H33" s="133"/>
      <c r="I33" s="232"/>
      <c r="J33" s="210"/>
      <c r="K33" s="233"/>
      <c r="L33" s="233"/>
      <c r="M33" s="133"/>
      <c r="N33" s="133"/>
      <c r="O33" s="201"/>
    </row>
    <row r="34" spans="1:15" s="1" customFormat="1" ht="36.75" customHeight="1">
      <c r="A34" s="126">
        <v>18</v>
      </c>
      <c r="B34" s="88" t="s">
        <v>106</v>
      </c>
      <c r="C34" s="88" t="s">
        <v>26</v>
      </c>
      <c r="D34" s="88" t="s">
        <v>492</v>
      </c>
      <c r="E34" s="134">
        <v>500</v>
      </c>
      <c r="F34" s="91" t="s">
        <v>107</v>
      </c>
      <c r="G34" s="92" t="s">
        <v>475</v>
      </c>
      <c r="H34" s="91" t="s">
        <v>108</v>
      </c>
      <c r="I34" s="205">
        <v>2020.3</v>
      </c>
      <c r="J34" s="206" t="s">
        <v>31</v>
      </c>
      <c r="K34" s="91" t="s">
        <v>109</v>
      </c>
      <c r="L34" s="91" t="s">
        <v>109</v>
      </c>
      <c r="M34" s="91">
        <v>15000</v>
      </c>
      <c r="N34" s="91">
        <v>20000</v>
      </c>
      <c r="O34" s="231"/>
    </row>
    <row r="35" spans="1:15" s="1" customFormat="1" ht="15" customHeight="1">
      <c r="A35" s="73"/>
      <c r="B35" s="94"/>
      <c r="C35" s="94"/>
      <c r="D35" s="94"/>
      <c r="E35" s="135"/>
      <c r="F35" s="95"/>
      <c r="G35" s="96"/>
      <c r="H35" s="95"/>
      <c r="I35" s="209"/>
      <c r="J35" s="210"/>
      <c r="K35" s="95"/>
      <c r="L35" s="95"/>
      <c r="M35" s="95"/>
      <c r="N35" s="95"/>
      <c r="O35" s="201"/>
    </row>
    <row r="36" spans="1:15" s="1" customFormat="1" ht="27.75" customHeight="1">
      <c r="A36" s="63" t="s">
        <v>113</v>
      </c>
      <c r="B36" s="80" t="s">
        <v>114</v>
      </c>
      <c r="C36" s="136"/>
      <c r="D36" s="114"/>
      <c r="E36" s="83">
        <f>SUM(E37)</f>
        <v>250</v>
      </c>
      <c r="F36" s="120"/>
      <c r="G36" s="69"/>
      <c r="H36" s="122"/>
      <c r="I36" s="197"/>
      <c r="J36" s="228"/>
      <c r="K36" s="68"/>
      <c r="L36" s="68"/>
      <c r="M36" s="234"/>
      <c r="N36" s="234"/>
      <c r="O36" s="196"/>
    </row>
    <row r="37" spans="1:15" s="8" customFormat="1" ht="90.75" customHeight="1">
      <c r="A37" s="66">
        <v>19</v>
      </c>
      <c r="B37" s="67" t="s">
        <v>115</v>
      </c>
      <c r="C37" s="52" t="s">
        <v>26</v>
      </c>
      <c r="D37" s="52" t="s">
        <v>39</v>
      </c>
      <c r="E37" s="106">
        <f>280-30</f>
        <v>250</v>
      </c>
      <c r="F37" s="137" t="s">
        <v>116</v>
      </c>
      <c r="G37" s="69" t="s">
        <v>475</v>
      </c>
      <c r="H37" s="68" t="s">
        <v>117</v>
      </c>
      <c r="I37" s="235">
        <v>2020.3</v>
      </c>
      <c r="J37" s="198" t="s">
        <v>31</v>
      </c>
      <c r="K37" s="68" t="s">
        <v>530</v>
      </c>
      <c r="L37" s="68" t="s">
        <v>531</v>
      </c>
      <c r="M37" s="68">
        <v>363</v>
      </c>
      <c r="N37" s="68">
        <v>1270</v>
      </c>
      <c r="O37" s="158" t="s">
        <v>532</v>
      </c>
    </row>
    <row r="38" spans="1:15" s="1" customFormat="1" ht="30.75" customHeight="1">
      <c r="A38" s="124" t="s">
        <v>120</v>
      </c>
      <c r="B38" s="80" t="s">
        <v>121</v>
      </c>
      <c r="C38" s="81"/>
      <c r="D38" s="82"/>
      <c r="E38" s="83">
        <f>SUM(E39:E43)</f>
        <v>6622</v>
      </c>
      <c r="F38" s="120"/>
      <c r="G38" s="69"/>
      <c r="H38" s="122"/>
      <c r="I38" s="197"/>
      <c r="J38" s="228"/>
      <c r="K38" s="236"/>
      <c r="L38" s="236"/>
      <c r="M38" s="68"/>
      <c r="N38" s="68"/>
      <c r="O38" s="196"/>
    </row>
    <row r="39" spans="1:15" s="1" customFormat="1" ht="42" customHeight="1">
      <c r="A39" s="66">
        <v>20</v>
      </c>
      <c r="B39" s="51" t="s">
        <v>122</v>
      </c>
      <c r="C39" s="52" t="s">
        <v>123</v>
      </c>
      <c r="D39" s="52" t="s">
        <v>124</v>
      </c>
      <c r="E39" s="106">
        <v>2500</v>
      </c>
      <c r="F39" s="78" t="s">
        <v>125</v>
      </c>
      <c r="G39" s="69" t="s">
        <v>475</v>
      </c>
      <c r="H39" s="122" t="s">
        <v>533</v>
      </c>
      <c r="I39" s="197">
        <v>2020.5</v>
      </c>
      <c r="J39" s="198" t="s">
        <v>31</v>
      </c>
      <c r="K39" s="236" t="s">
        <v>127</v>
      </c>
      <c r="L39" s="236" t="s">
        <v>128</v>
      </c>
      <c r="M39" s="68">
        <v>750</v>
      </c>
      <c r="N39" s="68">
        <v>2250</v>
      </c>
      <c r="O39" s="196"/>
    </row>
    <row r="40" spans="1:15" s="1" customFormat="1" ht="54.75" customHeight="1">
      <c r="A40" s="66">
        <v>21</v>
      </c>
      <c r="B40" s="138" t="s">
        <v>129</v>
      </c>
      <c r="C40" s="61" t="s">
        <v>130</v>
      </c>
      <c r="D40" s="114" t="s">
        <v>534</v>
      </c>
      <c r="E40" s="139">
        <v>3679</v>
      </c>
      <c r="F40" s="78" t="s">
        <v>535</v>
      </c>
      <c r="G40" s="69" t="s">
        <v>475</v>
      </c>
      <c r="H40" s="122" t="s">
        <v>536</v>
      </c>
      <c r="I40" s="237" t="s">
        <v>537</v>
      </c>
      <c r="J40" s="198" t="s">
        <v>31</v>
      </c>
      <c r="K40" s="122" t="s">
        <v>538</v>
      </c>
      <c r="L40" s="122" t="s">
        <v>539</v>
      </c>
      <c r="M40" s="68">
        <v>5520</v>
      </c>
      <c r="N40" s="68">
        <v>19823</v>
      </c>
      <c r="O40" s="196"/>
    </row>
    <row r="41" spans="1:15" s="1" customFormat="1" ht="69.75" customHeight="1">
      <c r="A41" s="76">
        <v>22</v>
      </c>
      <c r="B41" s="52" t="s">
        <v>540</v>
      </c>
      <c r="C41" s="52" t="s">
        <v>491</v>
      </c>
      <c r="D41" s="114" t="s">
        <v>85</v>
      </c>
      <c r="E41" s="77">
        <v>200</v>
      </c>
      <c r="F41" s="78" t="s">
        <v>541</v>
      </c>
      <c r="G41" s="69" t="s">
        <v>475</v>
      </c>
      <c r="H41" s="68" t="s">
        <v>104</v>
      </c>
      <c r="I41" s="226" t="s">
        <v>542</v>
      </c>
      <c r="J41" s="198" t="s">
        <v>31</v>
      </c>
      <c r="K41" s="68" t="s">
        <v>543</v>
      </c>
      <c r="L41" s="68" t="s">
        <v>543</v>
      </c>
      <c r="M41" s="68">
        <v>300</v>
      </c>
      <c r="N41" s="68">
        <v>900</v>
      </c>
      <c r="O41" s="203"/>
    </row>
    <row r="42" spans="1:15" s="1" customFormat="1" ht="99" customHeight="1">
      <c r="A42" s="76">
        <v>23</v>
      </c>
      <c r="B42" s="52" t="s">
        <v>544</v>
      </c>
      <c r="C42" s="52" t="s">
        <v>491</v>
      </c>
      <c r="D42" s="114" t="s">
        <v>85</v>
      </c>
      <c r="E42" s="77">
        <v>66</v>
      </c>
      <c r="F42" s="78" t="s">
        <v>545</v>
      </c>
      <c r="G42" s="69" t="s">
        <v>475</v>
      </c>
      <c r="H42" s="68" t="s">
        <v>546</v>
      </c>
      <c r="I42" s="226" t="s">
        <v>542</v>
      </c>
      <c r="J42" s="198" t="s">
        <v>31</v>
      </c>
      <c r="K42" s="68" t="s">
        <v>547</v>
      </c>
      <c r="L42" s="68" t="s">
        <v>547</v>
      </c>
      <c r="M42" s="68">
        <v>55</v>
      </c>
      <c r="N42" s="68">
        <v>165</v>
      </c>
      <c r="O42" s="203"/>
    </row>
    <row r="43" spans="1:15" s="1" customFormat="1" ht="114" customHeight="1">
      <c r="A43" s="76">
        <v>24</v>
      </c>
      <c r="B43" s="52" t="s">
        <v>548</v>
      </c>
      <c r="C43" s="52" t="s">
        <v>491</v>
      </c>
      <c r="D43" s="114" t="s">
        <v>85</v>
      </c>
      <c r="E43" s="52">
        <v>177</v>
      </c>
      <c r="F43" s="78" t="s">
        <v>549</v>
      </c>
      <c r="G43" s="69" t="s">
        <v>475</v>
      </c>
      <c r="H43" s="68" t="s">
        <v>550</v>
      </c>
      <c r="I43" s="226" t="s">
        <v>542</v>
      </c>
      <c r="J43" s="198" t="s">
        <v>31</v>
      </c>
      <c r="K43" s="68" t="s">
        <v>551</v>
      </c>
      <c r="L43" s="68" t="s">
        <v>552</v>
      </c>
      <c r="M43" s="68">
        <v>720</v>
      </c>
      <c r="N43" s="68">
        <v>2160</v>
      </c>
      <c r="O43" s="203"/>
    </row>
    <row r="44" spans="1:15" s="1" customFormat="1" ht="51" customHeight="1">
      <c r="A44" s="35" t="s">
        <v>132</v>
      </c>
      <c r="B44" s="36"/>
      <c r="C44" s="35"/>
      <c r="D44" s="37"/>
      <c r="E44" s="140">
        <f>SUM(E45)</f>
        <v>3248</v>
      </c>
      <c r="F44" s="42"/>
      <c r="G44" s="43"/>
      <c r="H44" s="42"/>
      <c r="I44" s="42"/>
      <c r="J44" s="187"/>
      <c r="K44" s="238"/>
      <c r="L44" s="239"/>
      <c r="M44" s="42"/>
      <c r="N44" s="42"/>
      <c r="O44" s="188"/>
    </row>
    <row r="45" spans="1:15" s="5" customFormat="1" ht="49.5" customHeight="1">
      <c r="A45" s="141" t="s">
        <v>133</v>
      </c>
      <c r="B45" s="142" t="s">
        <v>134</v>
      </c>
      <c r="C45" s="143"/>
      <c r="D45" s="143"/>
      <c r="E45" s="144">
        <f>SUM(E46:E51)</f>
        <v>3248</v>
      </c>
      <c r="F45" s="49"/>
      <c r="G45" s="49"/>
      <c r="H45" s="49"/>
      <c r="I45" s="49"/>
      <c r="J45" s="240"/>
      <c r="K45" s="241"/>
      <c r="L45" s="242"/>
      <c r="M45" s="49"/>
      <c r="N45" s="49"/>
      <c r="O45" s="191"/>
    </row>
    <row r="46" spans="1:15" s="5" customFormat="1" ht="36" customHeight="1">
      <c r="A46" s="126">
        <v>25</v>
      </c>
      <c r="B46" s="88" t="s">
        <v>135</v>
      </c>
      <c r="C46" s="88" t="s">
        <v>26</v>
      </c>
      <c r="D46" s="52" t="s">
        <v>39</v>
      </c>
      <c r="E46" s="106">
        <v>62</v>
      </c>
      <c r="F46" s="145"/>
      <c r="G46" s="146" t="s">
        <v>136</v>
      </c>
      <c r="H46" s="127" t="s">
        <v>137</v>
      </c>
      <c r="I46" s="127">
        <v>2020.3</v>
      </c>
      <c r="J46" s="88" t="s">
        <v>138</v>
      </c>
      <c r="K46" s="243" t="s">
        <v>139</v>
      </c>
      <c r="L46" s="243" t="s">
        <v>139</v>
      </c>
      <c r="M46" s="88">
        <v>1094</v>
      </c>
      <c r="N46" s="88">
        <v>3282</v>
      </c>
      <c r="O46" s="244"/>
    </row>
    <row r="47" spans="1:15" s="5" customFormat="1" ht="58.5" customHeight="1">
      <c r="A47" s="147"/>
      <c r="B47" s="148"/>
      <c r="C47" s="148"/>
      <c r="D47" s="52" t="s">
        <v>390</v>
      </c>
      <c r="E47" s="106">
        <v>200</v>
      </c>
      <c r="F47" s="149"/>
      <c r="G47" s="150"/>
      <c r="H47" s="151"/>
      <c r="I47" s="151"/>
      <c r="J47" s="148"/>
      <c r="K47" s="245"/>
      <c r="L47" s="245"/>
      <c r="M47" s="148"/>
      <c r="N47" s="148"/>
      <c r="O47" s="246"/>
    </row>
    <row r="48" spans="1:15" s="1" customFormat="1" ht="45.75" customHeight="1">
      <c r="A48" s="73"/>
      <c r="B48" s="152"/>
      <c r="C48" s="94"/>
      <c r="D48" s="52" t="s">
        <v>27</v>
      </c>
      <c r="E48" s="106">
        <v>562</v>
      </c>
      <c r="F48" s="153"/>
      <c r="G48" s="154"/>
      <c r="H48" s="155"/>
      <c r="I48" s="155"/>
      <c r="J48" s="94"/>
      <c r="K48" s="247"/>
      <c r="L48" s="247"/>
      <c r="M48" s="94"/>
      <c r="N48" s="94"/>
      <c r="O48" s="248"/>
    </row>
    <row r="49" spans="1:15" s="1" customFormat="1" ht="99" customHeight="1">
      <c r="A49" s="66">
        <v>26</v>
      </c>
      <c r="B49" s="67" t="s">
        <v>140</v>
      </c>
      <c r="C49" s="52" t="s">
        <v>26</v>
      </c>
      <c r="D49" s="114" t="s">
        <v>27</v>
      </c>
      <c r="E49" s="106">
        <v>150</v>
      </c>
      <c r="F49" s="156"/>
      <c r="G49" s="55" t="s">
        <v>136</v>
      </c>
      <c r="H49" s="157" t="s">
        <v>141</v>
      </c>
      <c r="I49" s="138">
        <v>2020.3</v>
      </c>
      <c r="J49" s="52" t="s">
        <v>138</v>
      </c>
      <c r="K49" s="194" t="s">
        <v>142</v>
      </c>
      <c r="L49" s="194" t="s">
        <v>142</v>
      </c>
      <c r="M49" s="52">
        <v>3041</v>
      </c>
      <c r="N49" s="52">
        <f>M49*3</f>
        <v>9123</v>
      </c>
      <c r="O49" s="67"/>
    </row>
    <row r="50" spans="1:15" s="1" customFormat="1" ht="72" customHeight="1">
      <c r="A50" s="66">
        <v>27</v>
      </c>
      <c r="B50" s="158" t="s">
        <v>143</v>
      </c>
      <c r="C50" s="52" t="s">
        <v>26</v>
      </c>
      <c r="D50" s="52" t="s">
        <v>144</v>
      </c>
      <c r="E50" s="106">
        <v>1704</v>
      </c>
      <c r="F50" s="156"/>
      <c r="G50" s="55" t="s">
        <v>136</v>
      </c>
      <c r="H50" s="159" t="s">
        <v>145</v>
      </c>
      <c r="I50" s="138">
        <v>2020.4</v>
      </c>
      <c r="J50" s="52" t="s">
        <v>138</v>
      </c>
      <c r="K50" s="194" t="s">
        <v>146</v>
      </c>
      <c r="L50" s="194" t="s">
        <v>146</v>
      </c>
      <c r="M50" s="52">
        <v>1200</v>
      </c>
      <c r="N50" s="52">
        <v>3500</v>
      </c>
      <c r="O50" s="67"/>
    </row>
    <row r="51" spans="1:15" s="1" customFormat="1" ht="135.75" customHeight="1">
      <c r="A51" s="66">
        <v>28</v>
      </c>
      <c r="B51" s="67" t="s">
        <v>553</v>
      </c>
      <c r="C51" s="52" t="s">
        <v>26</v>
      </c>
      <c r="D51" s="52" t="s">
        <v>144</v>
      </c>
      <c r="E51" s="160">
        <v>570</v>
      </c>
      <c r="F51" s="52" t="s">
        <v>554</v>
      </c>
      <c r="G51" s="55" t="s">
        <v>136</v>
      </c>
      <c r="H51" s="161" t="s">
        <v>555</v>
      </c>
      <c r="I51" s="249">
        <v>2020.4</v>
      </c>
      <c r="J51" s="52" t="s">
        <v>138</v>
      </c>
      <c r="K51" s="194" t="s">
        <v>556</v>
      </c>
      <c r="L51" s="194" t="s">
        <v>557</v>
      </c>
      <c r="M51" s="52">
        <v>50</v>
      </c>
      <c r="N51" s="52">
        <v>150</v>
      </c>
      <c r="O51" s="67"/>
    </row>
    <row r="52" spans="1:15" s="1" customFormat="1" ht="30" customHeight="1">
      <c r="A52" s="35" t="s">
        <v>147</v>
      </c>
      <c r="B52" s="36"/>
      <c r="C52" s="35"/>
      <c r="D52" s="37"/>
      <c r="E52" s="140">
        <f>SUM(E53,E56,E70,E72,E74,E76)</f>
        <v>11381</v>
      </c>
      <c r="F52" s="42"/>
      <c r="G52" s="43"/>
      <c r="H52" s="42"/>
      <c r="I52" s="42"/>
      <c r="J52" s="187"/>
      <c r="K52" s="188"/>
      <c r="L52" s="189"/>
      <c r="M52" s="42">
        <f>SUM(M53:M71)</f>
        <v>16411</v>
      </c>
      <c r="N52" s="42">
        <f>SUM(N53:N71)</f>
        <v>60713</v>
      </c>
      <c r="O52" s="188"/>
    </row>
    <row r="53" spans="1:15" s="5" customFormat="1" ht="27" customHeight="1">
      <c r="A53" s="49" t="s">
        <v>133</v>
      </c>
      <c r="B53" s="162" t="s">
        <v>148</v>
      </c>
      <c r="C53" s="141"/>
      <c r="D53" s="143"/>
      <c r="E53" s="163">
        <f>SUM(E54:E55)</f>
        <v>349</v>
      </c>
      <c r="F53" s="49"/>
      <c r="G53" s="49"/>
      <c r="H53" s="49"/>
      <c r="I53" s="49"/>
      <c r="J53" s="240"/>
      <c r="K53" s="191"/>
      <c r="L53" s="250"/>
      <c r="M53" s="49"/>
      <c r="N53" s="49"/>
      <c r="O53" s="191"/>
    </row>
    <row r="54" spans="1:15" s="8" customFormat="1" ht="54.75" customHeight="1">
      <c r="A54" s="126">
        <v>29</v>
      </c>
      <c r="B54" s="164" t="s">
        <v>149</v>
      </c>
      <c r="C54" s="88" t="s">
        <v>150</v>
      </c>
      <c r="D54" s="52" t="s">
        <v>27</v>
      </c>
      <c r="E54" s="90">
        <v>287</v>
      </c>
      <c r="F54" s="88"/>
      <c r="G54" s="165" t="s">
        <v>151</v>
      </c>
      <c r="H54" s="88" t="s">
        <v>152</v>
      </c>
      <c r="I54" s="251" t="s">
        <v>153</v>
      </c>
      <c r="J54" s="88" t="s">
        <v>154</v>
      </c>
      <c r="K54" s="88" t="s">
        <v>155</v>
      </c>
      <c r="L54" s="88" t="s">
        <v>155</v>
      </c>
      <c r="M54" s="88">
        <v>1506</v>
      </c>
      <c r="N54" s="88">
        <v>6023</v>
      </c>
      <c r="O54" s="252"/>
    </row>
    <row r="55" spans="1:15" s="8" customFormat="1" ht="87.75" customHeight="1">
      <c r="A55" s="66">
        <v>30</v>
      </c>
      <c r="B55" s="67" t="s">
        <v>156</v>
      </c>
      <c r="C55" s="52" t="s">
        <v>150</v>
      </c>
      <c r="D55" s="52" t="s">
        <v>27</v>
      </c>
      <c r="E55" s="90">
        <f>337-275</f>
        <v>62</v>
      </c>
      <c r="F55" s="52"/>
      <c r="G55" s="85" t="s">
        <v>151</v>
      </c>
      <c r="H55" s="52" t="s">
        <v>157</v>
      </c>
      <c r="I55" s="253" t="s">
        <v>158</v>
      </c>
      <c r="J55" s="52" t="s">
        <v>154</v>
      </c>
      <c r="K55" s="52" t="s">
        <v>159</v>
      </c>
      <c r="L55" s="52" t="s">
        <v>159</v>
      </c>
      <c r="M55" s="52">
        <v>410</v>
      </c>
      <c r="N55" s="52">
        <v>1836</v>
      </c>
      <c r="O55" s="158" t="s">
        <v>558</v>
      </c>
    </row>
    <row r="56" spans="1:15" s="5" customFormat="1" ht="25.5" customHeight="1">
      <c r="A56" s="141" t="s">
        <v>34</v>
      </c>
      <c r="B56" s="162" t="s">
        <v>160</v>
      </c>
      <c r="C56" s="141"/>
      <c r="D56" s="143"/>
      <c r="E56" s="163">
        <f>SUM(E57,E61)</f>
        <v>4128</v>
      </c>
      <c r="F56" s="141"/>
      <c r="G56" s="49"/>
      <c r="H56" s="49"/>
      <c r="I56" s="49"/>
      <c r="J56" s="240"/>
      <c r="K56" s="191"/>
      <c r="L56" s="250"/>
      <c r="M56" s="49"/>
      <c r="N56" s="49"/>
      <c r="O56" s="252"/>
    </row>
    <row r="57" spans="1:15" s="5" customFormat="1" ht="27.75" customHeight="1">
      <c r="A57" s="44" t="s">
        <v>36</v>
      </c>
      <c r="B57" s="166" t="s">
        <v>559</v>
      </c>
      <c r="C57" s="167"/>
      <c r="D57" s="168"/>
      <c r="E57" s="163">
        <f>SUM(E58:E60)</f>
        <v>1490</v>
      </c>
      <c r="F57" s="141"/>
      <c r="G57" s="49"/>
      <c r="H57" s="49"/>
      <c r="I57" s="49"/>
      <c r="J57" s="240"/>
      <c r="K57" s="191"/>
      <c r="L57" s="250"/>
      <c r="M57" s="49"/>
      <c r="N57" s="49"/>
      <c r="O57" s="252"/>
    </row>
    <row r="58" spans="1:15" s="8" customFormat="1" ht="51" customHeight="1">
      <c r="A58" s="66">
        <v>31</v>
      </c>
      <c r="B58" s="169" t="s">
        <v>161</v>
      </c>
      <c r="C58" s="52" t="s">
        <v>150</v>
      </c>
      <c r="D58" s="52" t="s">
        <v>27</v>
      </c>
      <c r="E58" s="53">
        <v>112</v>
      </c>
      <c r="F58" s="52"/>
      <c r="G58" s="85" t="s">
        <v>151</v>
      </c>
      <c r="H58" s="52" t="s">
        <v>162</v>
      </c>
      <c r="I58" s="253" t="s">
        <v>163</v>
      </c>
      <c r="J58" s="52" t="s">
        <v>154</v>
      </c>
      <c r="K58" s="254" t="s">
        <v>165</v>
      </c>
      <c r="L58" s="254" t="s">
        <v>165</v>
      </c>
      <c r="M58" s="52">
        <v>741</v>
      </c>
      <c r="N58" s="52">
        <v>2978</v>
      </c>
      <c r="O58" s="252"/>
    </row>
    <row r="59" spans="1:15" s="8" customFormat="1" ht="78" customHeight="1">
      <c r="A59" s="170">
        <v>32</v>
      </c>
      <c r="B59" s="67" t="s">
        <v>166</v>
      </c>
      <c r="C59" s="52" t="s">
        <v>150</v>
      </c>
      <c r="D59" s="52" t="s">
        <v>27</v>
      </c>
      <c r="E59" s="53">
        <v>1313</v>
      </c>
      <c r="F59" s="44"/>
      <c r="G59" s="85" t="s">
        <v>151</v>
      </c>
      <c r="H59" s="54" t="s">
        <v>167</v>
      </c>
      <c r="I59" s="253" t="s">
        <v>168</v>
      </c>
      <c r="J59" s="52" t="s">
        <v>154</v>
      </c>
      <c r="K59" s="158" t="s">
        <v>169</v>
      </c>
      <c r="L59" s="158" t="s">
        <v>169</v>
      </c>
      <c r="M59" s="255">
        <v>2431</v>
      </c>
      <c r="N59" s="52">
        <v>9723</v>
      </c>
      <c r="O59" s="252"/>
    </row>
    <row r="60" spans="1:15" s="1" customFormat="1" ht="60.75" customHeight="1">
      <c r="A60" s="66">
        <v>33</v>
      </c>
      <c r="B60" s="171" t="s">
        <v>170</v>
      </c>
      <c r="C60" s="61" t="s">
        <v>150</v>
      </c>
      <c r="D60" s="114" t="s">
        <v>27</v>
      </c>
      <c r="E60" s="172">
        <v>65</v>
      </c>
      <c r="F60" s="49"/>
      <c r="G60" s="173" t="s">
        <v>151</v>
      </c>
      <c r="H60" s="54" t="s">
        <v>171</v>
      </c>
      <c r="I60" s="256" t="s">
        <v>172</v>
      </c>
      <c r="J60" s="61" t="s">
        <v>154</v>
      </c>
      <c r="K60" s="171" t="s">
        <v>173</v>
      </c>
      <c r="L60" s="171" t="s">
        <v>173</v>
      </c>
      <c r="M60" s="257">
        <v>1845</v>
      </c>
      <c r="N60" s="61">
        <v>7377</v>
      </c>
      <c r="O60" s="252"/>
    </row>
    <row r="61" spans="1:15" s="1" customFormat="1" ht="30.75" customHeight="1">
      <c r="A61" s="55" t="s">
        <v>254</v>
      </c>
      <c r="B61" s="166" t="s">
        <v>560</v>
      </c>
      <c r="C61" s="167"/>
      <c r="D61" s="168"/>
      <c r="E61" s="174">
        <f>SUM(E62:E69)</f>
        <v>2638</v>
      </c>
      <c r="F61" s="49"/>
      <c r="G61" s="173"/>
      <c r="H61" s="54"/>
      <c r="I61" s="256"/>
      <c r="J61" s="61"/>
      <c r="K61" s="171"/>
      <c r="L61" s="171"/>
      <c r="M61" s="257"/>
      <c r="N61" s="61"/>
      <c r="O61" s="252"/>
    </row>
    <row r="62" spans="1:15" s="8" customFormat="1" ht="106.5" customHeight="1">
      <c r="A62" s="170">
        <v>34</v>
      </c>
      <c r="B62" s="67" t="s">
        <v>561</v>
      </c>
      <c r="C62" s="52" t="s">
        <v>150</v>
      </c>
      <c r="D62" s="52" t="s">
        <v>183</v>
      </c>
      <c r="E62" s="53">
        <v>480</v>
      </c>
      <c r="F62" s="44"/>
      <c r="G62" s="85" t="s">
        <v>151</v>
      </c>
      <c r="H62" s="54" t="s">
        <v>562</v>
      </c>
      <c r="I62" s="253" t="s">
        <v>563</v>
      </c>
      <c r="J62" s="52" t="s">
        <v>154</v>
      </c>
      <c r="K62" s="194" t="s">
        <v>564</v>
      </c>
      <c r="L62" s="194" t="s">
        <v>564</v>
      </c>
      <c r="M62" s="255">
        <v>2285</v>
      </c>
      <c r="N62" s="52">
        <v>6854</v>
      </c>
      <c r="O62" s="252"/>
    </row>
    <row r="63" spans="1:15" s="8" customFormat="1" ht="42" customHeight="1">
      <c r="A63" s="170">
        <v>35</v>
      </c>
      <c r="B63" s="67" t="s">
        <v>565</v>
      </c>
      <c r="C63" s="52" t="s">
        <v>150</v>
      </c>
      <c r="D63" s="52" t="s">
        <v>183</v>
      </c>
      <c r="E63" s="53">
        <v>420</v>
      </c>
      <c r="F63" s="44"/>
      <c r="G63" s="85" t="s">
        <v>151</v>
      </c>
      <c r="H63" s="54" t="s">
        <v>566</v>
      </c>
      <c r="I63" s="253" t="s">
        <v>563</v>
      </c>
      <c r="J63" s="52" t="s">
        <v>154</v>
      </c>
      <c r="K63" s="194" t="s">
        <v>567</v>
      </c>
      <c r="L63" s="194" t="s">
        <v>567</v>
      </c>
      <c r="M63" s="255">
        <v>1270</v>
      </c>
      <c r="N63" s="52">
        <v>4850</v>
      </c>
      <c r="O63" s="252"/>
    </row>
    <row r="64" spans="1:15" s="8" customFormat="1" ht="93" customHeight="1">
      <c r="A64" s="170">
        <v>36</v>
      </c>
      <c r="B64" s="67" t="s">
        <v>568</v>
      </c>
      <c r="C64" s="52" t="s">
        <v>150</v>
      </c>
      <c r="D64" s="52" t="s">
        <v>390</v>
      </c>
      <c r="E64" s="53">
        <v>1053</v>
      </c>
      <c r="F64" s="44"/>
      <c r="G64" s="85" t="s">
        <v>151</v>
      </c>
      <c r="H64" s="54" t="s">
        <v>201</v>
      </c>
      <c r="I64" s="253" t="s">
        <v>563</v>
      </c>
      <c r="J64" s="52" t="s">
        <v>154</v>
      </c>
      <c r="K64" s="194" t="s">
        <v>569</v>
      </c>
      <c r="L64" s="194" t="s">
        <v>569</v>
      </c>
      <c r="M64" s="255">
        <v>1619</v>
      </c>
      <c r="N64" s="52">
        <v>4857</v>
      </c>
      <c r="O64" s="252"/>
    </row>
    <row r="65" spans="1:15" s="8" customFormat="1" ht="39" customHeight="1">
      <c r="A65" s="258">
        <v>37</v>
      </c>
      <c r="B65" s="259" t="s">
        <v>570</v>
      </c>
      <c r="C65" s="259" t="s">
        <v>150</v>
      </c>
      <c r="D65" s="52" t="s">
        <v>27</v>
      </c>
      <c r="E65" s="53">
        <v>275</v>
      </c>
      <c r="F65" s="260"/>
      <c r="G65" s="261" t="s">
        <v>151</v>
      </c>
      <c r="H65" s="262" t="s">
        <v>571</v>
      </c>
      <c r="I65" s="333" t="s">
        <v>563</v>
      </c>
      <c r="J65" s="259" t="s">
        <v>154</v>
      </c>
      <c r="K65" s="262" t="s">
        <v>572</v>
      </c>
      <c r="L65" s="262" t="s">
        <v>572</v>
      </c>
      <c r="M65" s="334">
        <v>404</v>
      </c>
      <c r="N65" s="259">
        <v>1213</v>
      </c>
      <c r="O65" s="335"/>
    </row>
    <row r="66" spans="1:15" s="8" customFormat="1" ht="27.75" customHeight="1">
      <c r="A66" s="263"/>
      <c r="B66" s="264"/>
      <c r="C66" s="264"/>
      <c r="D66" s="110" t="s">
        <v>39</v>
      </c>
      <c r="E66" s="53">
        <v>200</v>
      </c>
      <c r="F66" s="265"/>
      <c r="G66" s="266"/>
      <c r="H66" s="267"/>
      <c r="I66" s="336"/>
      <c r="J66" s="264"/>
      <c r="K66" s="267"/>
      <c r="L66" s="267"/>
      <c r="M66" s="337"/>
      <c r="N66" s="264"/>
      <c r="O66" s="338"/>
    </row>
    <row r="67" spans="1:15" s="8" customFormat="1" ht="55.5" customHeight="1">
      <c r="A67" s="268"/>
      <c r="B67" s="269"/>
      <c r="C67" s="269"/>
      <c r="D67" s="270" t="s">
        <v>183</v>
      </c>
      <c r="E67" s="53">
        <v>114</v>
      </c>
      <c r="F67" s="271"/>
      <c r="G67" s="272"/>
      <c r="H67" s="273"/>
      <c r="I67" s="339"/>
      <c r="J67" s="269"/>
      <c r="K67" s="273"/>
      <c r="L67" s="273" t="s">
        <v>572</v>
      </c>
      <c r="M67" s="340"/>
      <c r="N67" s="269"/>
      <c r="O67" s="341"/>
    </row>
    <row r="68" spans="1:15" s="8" customFormat="1" ht="39.75" customHeight="1">
      <c r="A68" s="258">
        <v>38</v>
      </c>
      <c r="B68" s="259" t="s">
        <v>573</v>
      </c>
      <c r="C68" s="259" t="s">
        <v>150</v>
      </c>
      <c r="D68" s="269" t="s">
        <v>39</v>
      </c>
      <c r="E68" s="53">
        <v>90</v>
      </c>
      <c r="F68" s="261"/>
      <c r="G68" s="261" t="s">
        <v>151</v>
      </c>
      <c r="H68" s="274" t="s">
        <v>574</v>
      </c>
      <c r="I68" s="261" t="s">
        <v>563</v>
      </c>
      <c r="J68" s="261" t="s">
        <v>154</v>
      </c>
      <c r="K68" s="342" t="s">
        <v>575</v>
      </c>
      <c r="L68" s="342" t="s">
        <v>575</v>
      </c>
      <c r="M68" s="342">
        <v>1818</v>
      </c>
      <c r="N68" s="342">
        <v>7125</v>
      </c>
      <c r="O68" s="261"/>
    </row>
    <row r="69" spans="1:15" s="8" customFormat="1" ht="36" customHeight="1">
      <c r="A69" s="268"/>
      <c r="B69" s="269"/>
      <c r="C69" s="269"/>
      <c r="D69" s="52" t="s">
        <v>183</v>
      </c>
      <c r="E69" s="53">
        <v>6</v>
      </c>
      <c r="F69" s="272"/>
      <c r="G69" s="272" t="s">
        <v>151</v>
      </c>
      <c r="H69" s="275" t="s">
        <v>574</v>
      </c>
      <c r="I69" s="272" t="s">
        <v>563</v>
      </c>
      <c r="J69" s="272" t="s">
        <v>154</v>
      </c>
      <c r="K69" s="343" t="s">
        <v>575</v>
      </c>
      <c r="L69" s="343" t="s">
        <v>575</v>
      </c>
      <c r="M69" s="343">
        <v>1818</v>
      </c>
      <c r="N69" s="343">
        <v>7125</v>
      </c>
      <c r="O69" s="272"/>
    </row>
    <row r="70" spans="1:15" s="5" customFormat="1" ht="21" customHeight="1">
      <c r="A70" s="141" t="s">
        <v>174</v>
      </c>
      <c r="B70" s="162" t="s">
        <v>175</v>
      </c>
      <c r="C70" s="141"/>
      <c r="D70" s="143"/>
      <c r="E70" s="163">
        <f>E71</f>
        <v>880</v>
      </c>
      <c r="F70" s="49"/>
      <c r="G70" s="49"/>
      <c r="H70" s="49"/>
      <c r="I70" s="49"/>
      <c r="J70" s="240"/>
      <c r="K70" s="191"/>
      <c r="L70" s="250"/>
      <c r="M70" s="49"/>
      <c r="N70" s="49"/>
      <c r="O70" s="191"/>
    </row>
    <row r="71" spans="1:15" s="1" customFormat="1" ht="57" customHeight="1">
      <c r="A71" s="97">
        <v>39</v>
      </c>
      <c r="B71" s="276" t="s">
        <v>176</v>
      </c>
      <c r="C71" s="277" t="s">
        <v>150</v>
      </c>
      <c r="D71" s="278" t="s">
        <v>27</v>
      </c>
      <c r="E71" s="279">
        <v>880</v>
      </c>
      <c r="F71" s="276"/>
      <c r="G71" s="280" t="s">
        <v>151</v>
      </c>
      <c r="H71" s="99" t="s">
        <v>177</v>
      </c>
      <c r="I71" s="344" t="s">
        <v>178</v>
      </c>
      <c r="J71" s="277" t="s">
        <v>154</v>
      </c>
      <c r="K71" s="345" t="s">
        <v>179</v>
      </c>
      <c r="L71" s="345" t="s">
        <v>179</v>
      </c>
      <c r="M71" s="277">
        <v>264</v>
      </c>
      <c r="N71" s="277">
        <v>752</v>
      </c>
      <c r="O71" s="346"/>
    </row>
    <row r="72" spans="1:256" s="9" customFormat="1" ht="24.75" customHeight="1">
      <c r="A72" s="141" t="s">
        <v>180</v>
      </c>
      <c r="B72" s="162" t="s">
        <v>576</v>
      </c>
      <c r="C72" s="141"/>
      <c r="D72" s="143"/>
      <c r="E72" s="163">
        <f>E73</f>
        <v>1814</v>
      </c>
      <c r="F72" s="49"/>
      <c r="G72" s="49"/>
      <c r="H72" s="44"/>
      <c r="I72" s="49"/>
      <c r="J72" s="240"/>
      <c r="K72" s="191"/>
      <c r="L72" s="250"/>
      <c r="M72" s="49"/>
      <c r="N72" s="49"/>
      <c r="O72" s="162"/>
      <c r="P72" s="347"/>
      <c r="Q72" s="372"/>
      <c r="R72" s="373"/>
      <c r="S72" s="374"/>
      <c r="T72" s="375"/>
      <c r="U72" s="375"/>
      <c r="V72" s="375"/>
      <c r="W72" s="375"/>
      <c r="X72" s="376"/>
      <c r="Y72" s="377"/>
      <c r="Z72" s="378"/>
      <c r="AA72" s="375"/>
      <c r="AB72" s="375"/>
      <c r="AC72" s="372"/>
      <c r="AD72" s="347"/>
      <c r="AE72" s="372"/>
      <c r="AF72" s="373"/>
      <c r="AG72" s="374"/>
      <c r="AH72" s="375"/>
      <c r="AI72" s="375"/>
      <c r="AJ72" s="375"/>
      <c r="AK72" s="375"/>
      <c r="AL72" s="376"/>
      <c r="AM72" s="377"/>
      <c r="AN72" s="378"/>
      <c r="AO72" s="375"/>
      <c r="AP72" s="375"/>
      <c r="AQ72" s="372"/>
      <c r="AR72" s="347"/>
      <c r="AS72" s="372"/>
      <c r="AT72" s="373"/>
      <c r="AU72" s="374"/>
      <c r="AV72" s="375"/>
      <c r="AW72" s="375"/>
      <c r="AX72" s="375"/>
      <c r="AY72" s="375"/>
      <c r="AZ72" s="376"/>
      <c r="BA72" s="377"/>
      <c r="BB72" s="378"/>
      <c r="BC72" s="375"/>
      <c r="BD72" s="375"/>
      <c r="BE72" s="372"/>
      <c r="BF72" s="347"/>
      <c r="BG72" s="372"/>
      <c r="BH72" s="373"/>
      <c r="BI72" s="374"/>
      <c r="BJ72" s="375"/>
      <c r="BK72" s="375"/>
      <c r="BL72" s="375"/>
      <c r="BM72" s="375"/>
      <c r="BN72" s="376"/>
      <c r="BO72" s="377"/>
      <c r="BP72" s="378"/>
      <c r="BQ72" s="375"/>
      <c r="BR72" s="375"/>
      <c r="BS72" s="372"/>
      <c r="BT72" s="347"/>
      <c r="BU72" s="372"/>
      <c r="BV72" s="373"/>
      <c r="BW72" s="374"/>
      <c r="BX72" s="375"/>
      <c r="BY72" s="375"/>
      <c r="BZ72" s="375"/>
      <c r="CA72" s="375"/>
      <c r="CB72" s="376"/>
      <c r="CC72" s="377"/>
      <c r="CD72" s="378"/>
      <c r="CE72" s="375"/>
      <c r="CF72" s="375"/>
      <c r="CG72" s="372"/>
      <c r="CH72" s="347"/>
      <c r="CI72" s="372"/>
      <c r="CJ72" s="373"/>
      <c r="CK72" s="374"/>
      <c r="CL72" s="375"/>
      <c r="CM72" s="375"/>
      <c r="CN72" s="375"/>
      <c r="CO72" s="375"/>
      <c r="CP72" s="376"/>
      <c r="CQ72" s="377"/>
      <c r="CR72" s="378"/>
      <c r="CS72" s="375"/>
      <c r="CT72" s="375"/>
      <c r="CU72" s="372"/>
      <c r="CV72" s="347"/>
      <c r="CW72" s="372"/>
      <c r="CX72" s="373"/>
      <c r="CY72" s="374"/>
      <c r="CZ72" s="375"/>
      <c r="DA72" s="375"/>
      <c r="DB72" s="375"/>
      <c r="DC72" s="375"/>
      <c r="DD72" s="376"/>
      <c r="DE72" s="377"/>
      <c r="DF72" s="378"/>
      <c r="DG72" s="375"/>
      <c r="DH72" s="375"/>
      <c r="DI72" s="372"/>
      <c r="DJ72" s="347"/>
      <c r="DK72" s="372"/>
      <c r="DL72" s="373"/>
      <c r="DM72" s="374"/>
      <c r="DN72" s="375"/>
      <c r="DO72" s="375"/>
      <c r="DP72" s="375"/>
      <c r="DQ72" s="375"/>
      <c r="DR72" s="376"/>
      <c r="DS72" s="377"/>
      <c r="DT72" s="378"/>
      <c r="DU72" s="375"/>
      <c r="DV72" s="375"/>
      <c r="DW72" s="372"/>
      <c r="DX72" s="347"/>
      <c r="DY72" s="372"/>
      <c r="DZ72" s="373"/>
      <c r="EA72" s="374"/>
      <c r="EB72" s="375"/>
      <c r="EC72" s="375"/>
      <c r="ED72" s="375"/>
      <c r="EE72" s="375"/>
      <c r="EF72" s="376"/>
      <c r="EG72" s="377"/>
      <c r="EH72" s="378"/>
      <c r="EI72" s="375"/>
      <c r="EJ72" s="375"/>
      <c r="EK72" s="372"/>
      <c r="EL72" s="347"/>
      <c r="EM72" s="372"/>
      <c r="EN72" s="373"/>
      <c r="EO72" s="374"/>
      <c r="EP72" s="375"/>
      <c r="EQ72" s="375"/>
      <c r="ER72" s="375"/>
      <c r="ES72" s="375"/>
      <c r="ET72" s="376"/>
      <c r="EU72" s="377"/>
      <c r="EV72" s="378"/>
      <c r="EW72" s="375"/>
      <c r="EX72" s="375"/>
      <c r="EY72" s="372"/>
      <c r="EZ72" s="347"/>
      <c r="FA72" s="372"/>
      <c r="FB72" s="373"/>
      <c r="FC72" s="374"/>
      <c r="FD72" s="375"/>
      <c r="FE72" s="375"/>
      <c r="FF72" s="375"/>
      <c r="FG72" s="375"/>
      <c r="FH72" s="376"/>
      <c r="FI72" s="377"/>
      <c r="FJ72" s="378"/>
      <c r="FK72" s="375"/>
      <c r="FL72" s="375"/>
      <c r="FM72" s="372"/>
      <c r="FN72" s="347"/>
      <c r="FO72" s="372"/>
      <c r="FP72" s="373"/>
      <c r="FQ72" s="374"/>
      <c r="FR72" s="375"/>
      <c r="FS72" s="375"/>
      <c r="FT72" s="375"/>
      <c r="FU72" s="375"/>
      <c r="FV72" s="376"/>
      <c r="FW72" s="377"/>
      <c r="FX72" s="378"/>
      <c r="FY72" s="375"/>
      <c r="FZ72" s="375"/>
      <c r="GA72" s="372"/>
      <c r="GB72" s="347"/>
      <c r="GC72" s="372"/>
      <c r="GD72" s="373"/>
      <c r="GE72" s="374"/>
      <c r="GF72" s="375"/>
      <c r="GG72" s="375"/>
      <c r="GH72" s="375"/>
      <c r="GI72" s="375"/>
      <c r="GJ72" s="376"/>
      <c r="GK72" s="377"/>
      <c r="GL72" s="378"/>
      <c r="GM72" s="375"/>
      <c r="GN72" s="375"/>
      <c r="GO72" s="372"/>
      <c r="GP72" s="347"/>
      <c r="GQ72" s="372"/>
      <c r="GR72" s="373"/>
      <c r="GS72" s="374"/>
      <c r="GT72" s="375"/>
      <c r="GU72" s="375"/>
      <c r="GV72" s="375"/>
      <c r="GW72" s="375"/>
      <c r="GX72" s="376"/>
      <c r="GY72" s="377"/>
      <c r="GZ72" s="378"/>
      <c r="HA72" s="375"/>
      <c r="HB72" s="375"/>
      <c r="HC72" s="372"/>
      <c r="HD72" s="347"/>
      <c r="HE72" s="372"/>
      <c r="HF72" s="373"/>
      <c r="HG72" s="374"/>
      <c r="HH72" s="375"/>
      <c r="HI72" s="375"/>
      <c r="HJ72" s="375"/>
      <c r="HK72" s="375"/>
      <c r="HL72" s="376"/>
      <c r="HM72" s="377"/>
      <c r="HN72" s="378"/>
      <c r="HO72" s="375"/>
      <c r="HP72" s="375"/>
      <c r="HQ72" s="372"/>
      <c r="HR72" s="347"/>
      <c r="HS72" s="372"/>
      <c r="HT72" s="373"/>
      <c r="HU72" s="374"/>
      <c r="HV72" s="375"/>
      <c r="HW72" s="375"/>
      <c r="HX72" s="375"/>
      <c r="HY72" s="375"/>
      <c r="HZ72" s="376"/>
      <c r="IA72" s="377"/>
      <c r="IB72" s="378"/>
      <c r="IC72" s="375"/>
      <c r="ID72" s="375"/>
      <c r="IE72" s="372"/>
      <c r="IF72" s="347"/>
      <c r="IG72" s="372"/>
      <c r="IH72" s="373"/>
      <c r="II72" s="374"/>
      <c r="IJ72" s="375"/>
      <c r="IK72" s="375"/>
      <c r="IL72" s="375"/>
      <c r="IM72" s="375"/>
      <c r="IN72" s="376"/>
      <c r="IO72" s="377"/>
      <c r="IP72" s="378"/>
      <c r="IQ72" s="375"/>
      <c r="IR72" s="375"/>
      <c r="IS72" s="372"/>
      <c r="IT72" s="347"/>
      <c r="IU72" s="372"/>
      <c r="IV72" s="373"/>
    </row>
    <row r="73" spans="1:15" s="1" customFormat="1" ht="136.5" customHeight="1">
      <c r="A73" s="66">
        <v>40</v>
      </c>
      <c r="B73" s="67" t="s">
        <v>577</v>
      </c>
      <c r="C73" s="52" t="s">
        <v>150</v>
      </c>
      <c r="D73" s="114" t="s">
        <v>390</v>
      </c>
      <c r="E73" s="172">
        <v>1814</v>
      </c>
      <c r="F73" s="171"/>
      <c r="G73" s="170" t="s">
        <v>151</v>
      </c>
      <c r="H73" s="52"/>
      <c r="I73" s="256" t="s">
        <v>578</v>
      </c>
      <c r="J73" s="61" t="s">
        <v>154</v>
      </c>
      <c r="K73" s="158" t="s">
        <v>579</v>
      </c>
      <c r="L73" s="348" t="s">
        <v>580</v>
      </c>
      <c r="M73" s="61">
        <v>2850</v>
      </c>
      <c r="N73" s="61">
        <v>11400</v>
      </c>
      <c r="O73" s="252"/>
    </row>
    <row r="74" spans="1:15" s="1" customFormat="1" ht="31.5" customHeight="1">
      <c r="A74" s="66" t="s">
        <v>581</v>
      </c>
      <c r="B74" s="281" t="s">
        <v>181</v>
      </c>
      <c r="C74" s="282"/>
      <c r="D74" s="283"/>
      <c r="E74" s="284">
        <v>4031</v>
      </c>
      <c r="F74" s="285"/>
      <c r="G74" s="170"/>
      <c r="H74" s="55"/>
      <c r="I74" s="349"/>
      <c r="J74" s="170"/>
      <c r="K74" s="350"/>
      <c r="L74" s="350"/>
      <c r="M74" s="170"/>
      <c r="N74" s="170"/>
      <c r="O74" s="351"/>
    </row>
    <row r="75" spans="1:15" s="1" customFormat="1" ht="193.5" customHeight="1">
      <c r="A75" s="66">
        <v>41</v>
      </c>
      <c r="B75" s="67" t="s">
        <v>182</v>
      </c>
      <c r="C75" s="52" t="s">
        <v>150</v>
      </c>
      <c r="D75" s="114" t="s">
        <v>183</v>
      </c>
      <c r="E75" s="172">
        <v>4031</v>
      </c>
      <c r="F75" s="171"/>
      <c r="G75" s="170" t="s">
        <v>151</v>
      </c>
      <c r="H75" s="52" t="s">
        <v>184</v>
      </c>
      <c r="I75" s="256" t="s">
        <v>153</v>
      </c>
      <c r="J75" s="61" t="s">
        <v>154</v>
      </c>
      <c r="K75" s="194" t="s">
        <v>582</v>
      </c>
      <c r="L75" s="194" t="s">
        <v>583</v>
      </c>
      <c r="M75" s="61">
        <v>4438</v>
      </c>
      <c r="N75" s="61">
        <v>15062</v>
      </c>
      <c r="O75" s="252"/>
    </row>
    <row r="76" spans="1:15" s="1" customFormat="1" ht="31.5" customHeight="1">
      <c r="A76" s="66" t="s">
        <v>584</v>
      </c>
      <c r="B76" s="281" t="s">
        <v>585</v>
      </c>
      <c r="C76" s="282"/>
      <c r="D76" s="283"/>
      <c r="E76" s="284">
        <f>E77+E78</f>
        <v>179</v>
      </c>
      <c r="F76" s="171"/>
      <c r="G76" s="170"/>
      <c r="H76" s="52"/>
      <c r="I76" s="256"/>
      <c r="J76" s="61"/>
      <c r="K76" s="158"/>
      <c r="L76" s="158"/>
      <c r="M76" s="61"/>
      <c r="N76" s="61"/>
      <c r="O76" s="252"/>
    </row>
    <row r="77" spans="1:15" s="1" customFormat="1" ht="45.75" customHeight="1">
      <c r="A77" s="286">
        <v>42</v>
      </c>
      <c r="B77" s="259" t="s">
        <v>586</v>
      </c>
      <c r="C77" s="259" t="s">
        <v>150</v>
      </c>
      <c r="D77" s="114" t="s">
        <v>39</v>
      </c>
      <c r="E77" s="172">
        <v>86</v>
      </c>
      <c r="F77" s="287"/>
      <c r="G77" s="288" t="s">
        <v>151</v>
      </c>
      <c r="H77" s="259" t="s">
        <v>587</v>
      </c>
      <c r="I77" s="259" t="s">
        <v>588</v>
      </c>
      <c r="J77" s="259" t="s">
        <v>154</v>
      </c>
      <c r="K77" s="259" t="s">
        <v>589</v>
      </c>
      <c r="L77" s="302" t="s">
        <v>590</v>
      </c>
      <c r="M77" s="259">
        <v>860</v>
      </c>
      <c r="N77" s="259">
        <v>4229</v>
      </c>
      <c r="O77" s="352"/>
    </row>
    <row r="78" spans="1:15" s="1" customFormat="1" ht="63" customHeight="1">
      <c r="A78" s="289"/>
      <c r="B78" s="269"/>
      <c r="C78" s="269"/>
      <c r="D78" s="114" t="s">
        <v>183</v>
      </c>
      <c r="E78" s="172">
        <v>93</v>
      </c>
      <c r="F78" s="290"/>
      <c r="G78" s="291"/>
      <c r="H78" s="269"/>
      <c r="I78" s="269"/>
      <c r="J78" s="269"/>
      <c r="K78" s="269"/>
      <c r="L78" s="305"/>
      <c r="M78" s="269"/>
      <c r="N78" s="269"/>
      <c r="O78" s="353"/>
    </row>
    <row r="79" spans="1:15" s="1" customFormat="1" ht="43.5" customHeight="1">
      <c r="A79" s="35" t="s">
        <v>186</v>
      </c>
      <c r="B79" s="36"/>
      <c r="C79" s="35"/>
      <c r="D79" s="37"/>
      <c r="E79" s="292">
        <f>SUM(E80,E145,E172,E176)</f>
        <v>37231.6</v>
      </c>
      <c r="F79" s="42"/>
      <c r="G79" s="293"/>
      <c r="H79" s="42"/>
      <c r="I79" s="42"/>
      <c r="J79" s="61"/>
      <c r="K79" s="188"/>
      <c r="L79" s="189"/>
      <c r="M79" s="42"/>
      <c r="N79" s="186"/>
      <c r="O79" s="188"/>
    </row>
    <row r="80" spans="1:15" s="1" customFormat="1" ht="30.75" customHeight="1">
      <c r="A80" s="187" t="s">
        <v>23</v>
      </c>
      <c r="B80" s="294" t="s">
        <v>187</v>
      </c>
      <c r="C80" s="295"/>
      <c r="D80" s="296"/>
      <c r="E80" s="292">
        <f>SUM(E81,E104,E124,E129)</f>
        <v>16656.6</v>
      </c>
      <c r="F80" s="42"/>
      <c r="G80" s="293"/>
      <c r="H80" s="42"/>
      <c r="I80" s="42"/>
      <c r="J80" s="187"/>
      <c r="K80" s="188"/>
      <c r="L80" s="189"/>
      <c r="M80" s="42"/>
      <c r="N80" s="42"/>
      <c r="O80" s="188"/>
    </row>
    <row r="81" spans="1:16" s="5" customFormat="1" ht="39.75" customHeight="1">
      <c r="A81" s="44" t="s">
        <v>188</v>
      </c>
      <c r="B81" s="45" t="s">
        <v>189</v>
      </c>
      <c r="C81" s="46"/>
      <c r="D81" s="47"/>
      <c r="E81" s="144">
        <f>SUM(E82:E103)</f>
        <v>3289.0000000000005</v>
      </c>
      <c r="F81" s="49"/>
      <c r="G81" s="293"/>
      <c r="H81" s="49"/>
      <c r="I81" s="49"/>
      <c r="J81" s="240"/>
      <c r="K81" s="354"/>
      <c r="L81" s="354"/>
      <c r="M81" s="49"/>
      <c r="N81" s="49"/>
      <c r="O81" s="191"/>
      <c r="P81" s="1"/>
    </row>
    <row r="82" spans="1:15" s="8" customFormat="1" ht="42" customHeight="1">
      <c r="A82" s="66">
        <v>43</v>
      </c>
      <c r="B82" s="297" t="s">
        <v>190</v>
      </c>
      <c r="C82" s="298" t="s">
        <v>150</v>
      </c>
      <c r="D82" s="298" t="s">
        <v>27</v>
      </c>
      <c r="E82" s="299">
        <v>193.2</v>
      </c>
      <c r="F82" s="158"/>
      <c r="G82" s="300" t="s">
        <v>191</v>
      </c>
      <c r="H82" s="298" t="s">
        <v>192</v>
      </c>
      <c r="I82" s="298">
        <v>2019.8</v>
      </c>
      <c r="J82" s="298" t="s">
        <v>193</v>
      </c>
      <c r="K82" s="355" t="s">
        <v>194</v>
      </c>
      <c r="L82" s="355" t="s">
        <v>194</v>
      </c>
      <c r="M82" s="298">
        <v>753</v>
      </c>
      <c r="N82" s="298">
        <v>3000</v>
      </c>
      <c r="O82" s="224"/>
    </row>
    <row r="83" spans="1:15" s="8" customFormat="1" ht="55.5" customHeight="1">
      <c r="A83" s="66">
        <v>44</v>
      </c>
      <c r="B83" s="297" t="s">
        <v>195</v>
      </c>
      <c r="C83" s="298" t="s">
        <v>150</v>
      </c>
      <c r="D83" s="298" t="s">
        <v>27</v>
      </c>
      <c r="E83" s="299">
        <v>90.88</v>
      </c>
      <c r="F83" s="158"/>
      <c r="G83" s="300" t="s">
        <v>191</v>
      </c>
      <c r="H83" s="298" t="s">
        <v>162</v>
      </c>
      <c r="I83" s="298">
        <v>2019.8</v>
      </c>
      <c r="J83" s="298" t="s">
        <v>193</v>
      </c>
      <c r="K83" s="355" t="s">
        <v>196</v>
      </c>
      <c r="L83" s="355" t="s">
        <v>196</v>
      </c>
      <c r="M83" s="298">
        <v>496</v>
      </c>
      <c r="N83" s="298">
        <v>2000</v>
      </c>
      <c r="O83" s="224"/>
    </row>
    <row r="84" spans="1:15" s="8" customFormat="1" ht="42" customHeight="1">
      <c r="A84" s="66">
        <v>45</v>
      </c>
      <c r="B84" s="297" t="s">
        <v>197</v>
      </c>
      <c r="C84" s="298" t="s">
        <v>150</v>
      </c>
      <c r="D84" s="298" t="s">
        <v>27</v>
      </c>
      <c r="E84" s="299">
        <v>299.46</v>
      </c>
      <c r="F84" s="158" t="s">
        <v>591</v>
      </c>
      <c r="G84" s="300" t="s">
        <v>191</v>
      </c>
      <c r="H84" s="298" t="s">
        <v>198</v>
      </c>
      <c r="I84" s="298">
        <v>2019.8</v>
      </c>
      <c r="J84" s="298" t="s">
        <v>193</v>
      </c>
      <c r="K84" s="355" t="s">
        <v>199</v>
      </c>
      <c r="L84" s="355" t="s">
        <v>199</v>
      </c>
      <c r="M84" s="298">
        <v>744</v>
      </c>
      <c r="N84" s="298">
        <v>3000</v>
      </c>
      <c r="O84" s="224"/>
    </row>
    <row r="85" spans="1:15" s="8" customFormat="1" ht="39.75" customHeight="1">
      <c r="A85" s="66">
        <v>46</v>
      </c>
      <c r="B85" s="297" t="s">
        <v>200</v>
      </c>
      <c r="C85" s="298" t="s">
        <v>150</v>
      </c>
      <c r="D85" s="298" t="s">
        <v>27</v>
      </c>
      <c r="E85" s="299">
        <v>129.7</v>
      </c>
      <c r="F85" s="158"/>
      <c r="G85" s="300" t="s">
        <v>191</v>
      </c>
      <c r="H85" s="298" t="s">
        <v>201</v>
      </c>
      <c r="I85" s="298">
        <v>2019.8</v>
      </c>
      <c r="J85" s="298" t="s">
        <v>193</v>
      </c>
      <c r="K85" s="355" t="s">
        <v>202</v>
      </c>
      <c r="L85" s="355" t="s">
        <v>202</v>
      </c>
      <c r="M85" s="298">
        <v>761</v>
      </c>
      <c r="N85" s="298">
        <v>3000</v>
      </c>
      <c r="O85" s="224"/>
    </row>
    <row r="86" spans="1:15" s="8" customFormat="1" ht="42" customHeight="1">
      <c r="A86" s="66">
        <v>47</v>
      </c>
      <c r="B86" s="297" t="s">
        <v>203</v>
      </c>
      <c r="C86" s="298" t="s">
        <v>150</v>
      </c>
      <c r="D86" s="298" t="s">
        <v>27</v>
      </c>
      <c r="E86" s="299">
        <v>121.82</v>
      </c>
      <c r="F86" s="158"/>
      <c r="G86" s="300" t="s">
        <v>191</v>
      </c>
      <c r="H86" s="298" t="s">
        <v>201</v>
      </c>
      <c r="I86" s="298">
        <v>2019.8</v>
      </c>
      <c r="J86" s="298" t="s">
        <v>193</v>
      </c>
      <c r="K86" s="355" t="s">
        <v>204</v>
      </c>
      <c r="L86" s="355" t="s">
        <v>204</v>
      </c>
      <c r="M86" s="298">
        <v>836</v>
      </c>
      <c r="N86" s="298">
        <v>3500</v>
      </c>
      <c r="O86" s="224"/>
    </row>
    <row r="87" spans="1:15" s="8" customFormat="1" ht="45.75" customHeight="1">
      <c r="A87" s="66">
        <v>48</v>
      </c>
      <c r="B87" s="67" t="s">
        <v>205</v>
      </c>
      <c r="C87" s="298" t="s">
        <v>150</v>
      </c>
      <c r="D87" s="298" t="s">
        <v>27</v>
      </c>
      <c r="E87" s="299">
        <v>230.9</v>
      </c>
      <c r="F87" s="158"/>
      <c r="G87" s="300" t="s">
        <v>191</v>
      </c>
      <c r="H87" s="298" t="s">
        <v>201</v>
      </c>
      <c r="I87" s="298">
        <v>2019.8</v>
      </c>
      <c r="J87" s="298" t="s">
        <v>193</v>
      </c>
      <c r="K87" s="355" t="s">
        <v>206</v>
      </c>
      <c r="L87" s="355" t="s">
        <v>206</v>
      </c>
      <c r="M87" s="298">
        <v>748</v>
      </c>
      <c r="N87" s="298">
        <v>3000</v>
      </c>
      <c r="O87" s="224"/>
    </row>
    <row r="88" spans="1:15" s="8" customFormat="1" ht="43.5" customHeight="1">
      <c r="A88" s="66">
        <v>49</v>
      </c>
      <c r="B88" s="297" t="s">
        <v>207</v>
      </c>
      <c r="C88" s="298" t="s">
        <v>150</v>
      </c>
      <c r="D88" s="298" t="s">
        <v>27</v>
      </c>
      <c r="E88" s="299">
        <v>166.59</v>
      </c>
      <c r="F88" s="158"/>
      <c r="G88" s="300" t="s">
        <v>191</v>
      </c>
      <c r="H88" s="298" t="s">
        <v>201</v>
      </c>
      <c r="I88" s="298">
        <v>2019.8</v>
      </c>
      <c r="J88" s="298" t="s">
        <v>193</v>
      </c>
      <c r="K88" s="355" t="s">
        <v>208</v>
      </c>
      <c r="L88" s="355" t="s">
        <v>208</v>
      </c>
      <c r="M88" s="298">
        <v>739</v>
      </c>
      <c r="N88" s="298">
        <v>3000</v>
      </c>
      <c r="O88" s="224"/>
    </row>
    <row r="89" spans="1:15" s="8" customFormat="1" ht="40.5" customHeight="1">
      <c r="A89" s="66">
        <v>50</v>
      </c>
      <c r="B89" s="297" t="s">
        <v>209</v>
      </c>
      <c r="C89" s="298" t="s">
        <v>150</v>
      </c>
      <c r="D89" s="298" t="s">
        <v>27</v>
      </c>
      <c r="E89" s="299">
        <v>110.99</v>
      </c>
      <c r="F89" s="158"/>
      <c r="G89" s="300" t="s">
        <v>191</v>
      </c>
      <c r="H89" s="298" t="s">
        <v>210</v>
      </c>
      <c r="I89" s="298">
        <v>2019.8</v>
      </c>
      <c r="J89" s="298" t="s">
        <v>193</v>
      </c>
      <c r="K89" s="355" t="s">
        <v>211</v>
      </c>
      <c r="L89" s="355" t="s">
        <v>211</v>
      </c>
      <c r="M89" s="298">
        <v>496</v>
      </c>
      <c r="N89" s="298">
        <v>2000</v>
      </c>
      <c r="O89" s="224"/>
    </row>
    <row r="90" spans="1:15" s="8" customFormat="1" ht="42" customHeight="1">
      <c r="A90" s="66">
        <v>51</v>
      </c>
      <c r="B90" s="297" t="s">
        <v>212</v>
      </c>
      <c r="C90" s="298" t="s">
        <v>150</v>
      </c>
      <c r="D90" s="298" t="s">
        <v>27</v>
      </c>
      <c r="E90" s="299">
        <v>188.17</v>
      </c>
      <c r="F90" s="158"/>
      <c r="G90" s="300" t="s">
        <v>191</v>
      </c>
      <c r="H90" s="298" t="s">
        <v>213</v>
      </c>
      <c r="I90" s="298">
        <v>2019.8</v>
      </c>
      <c r="J90" s="298" t="s">
        <v>193</v>
      </c>
      <c r="K90" s="355" t="s">
        <v>214</v>
      </c>
      <c r="L90" s="355" t="s">
        <v>214</v>
      </c>
      <c r="M90" s="298">
        <v>997</v>
      </c>
      <c r="N90" s="298">
        <v>4000</v>
      </c>
      <c r="O90" s="224"/>
    </row>
    <row r="91" spans="1:15" s="8" customFormat="1" ht="42.75" customHeight="1">
      <c r="A91" s="66">
        <v>52</v>
      </c>
      <c r="B91" s="297" t="s">
        <v>215</v>
      </c>
      <c r="C91" s="298" t="s">
        <v>150</v>
      </c>
      <c r="D91" s="298" t="s">
        <v>27</v>
      </c>
      <c r="E91" s="299">
        <v>197.85</v>
      </c>
      <c r="F91" s="158"/>
      <c r="G91" s="300" t="s">
        <v>191</v>
      </c>
      <c r="H91" s="298" t="s">
        <v>216</v>
      </c>
      <c r="I91" s="298">
        <v>2019.8</v>
      </c>
      <c r="J91" s="298" t="s">
        <v>193</v>
      </c>
      <c r="K91" s="355" t="s">
        <v>217</v>
      </c>
      <c r="L91" s="355" t="s">
        <v>217</v>
      </c>
      <c r="M91" s="298">
        <v>986</v>
      </c>
      <c r="N91" s="298">
        <v>4000</v>
      </c>
      <c r="O91" s="224"/>
    </row>
    <row r="92" spans="1:15" s="8" customFormat="1" ht="49.5" customHeight="1">
      <c r="A92" s="66">
        <v>53</v>
      </c>
      <c r="B92" s="297" t="s">
        <v>218</v>
      </c>
      <c r="C92" s="298" t="s">
        <v>150</v>
      </c>
      <c r="D92" s="298" t="s">
        <v>27</v>
      </c>
      <c r="E92" s="299">
        <v>265.39</v>
      </c>
      <c r="F92" s="158"/>
      <c r="G92" s="300" t="s">
        <v>191</v>
      </c>
      <c r="H92" s="298" t="s">
        <v>219</v>
      </c>
      <c r="I92" s="298">
        <v>2019.8</v>
      </c>
      <c r="J92" s="298" t="s">
        <v>193</v>
      </c>
      <c r="K92" s="355" t="s">
        <v>220</v>
      </c>
      <c r="L92" s="355" t="s">
        <v>220</v>
      </c>
      <c r="M92" s="298">
        <v>761</v>
      </c>
      <c r="N92" s="298">
        <v>3000</v>
      </c>
      <c r="O92" s="224"/>
    </row>
    <row r="93" spans="1:15" s="8" customFormat="1" ht="40.5" customHeight="1">
      <c r="A93" s="66">
        <v>54</v>
      </c>
      <c r="B93" s="297" t="s">
        <v>221</v>
      </c>
      <c r="C93" s="298" t="s">
        <v>150</v>
      </c>
      <c r="D93" s="298" t="s">
        <v>27</v>
      </c>
      <c r="E93" s="299">
        <v>126.57</v>
      </c>
      <c r="F93" s="158"/>
      <c r="G93" s="300" t="s">
        <v>191</v>
      </c>
      <c r="H93" s="298" t="s">
        <v>222</v>
      </c>
      <c r="I93" s="298">
        <v>2019.8</v>
      </c>
      <c r="J93" s="298" t="s">
        <v>193</v>
      </c>
      <c r="K93" s="355" t="s">
        <v>223</v>
      </c>
      <c r="L93" s="355" t="s">
        <v>223</v>
      </c>
      <c r="M93" s="298">
        <v>752</v>
      </c>
      <c r="N93" s="298">
        <v>3000</v>
      </c>
      <c r="O93" s="224"/>
    </row>
    <row r="94" spans="1:15" s="8" customFormat="1" ht="39.75" customHeight="1">
      <c r="A94" s="66">
        <v>55</v>
      </c>
      <c r="B94" s="297" t="s">
        <v>224</v>
      </c>
      <c r="C94" s="298" t="s">
        <v>150</v>
      </c>
      <c r="D94" s="298" t="s">
        <v>27</v>
      </c>
      <c r="E94" s="299">
        <v>56</v>
      </c>
      <c r="F94" s="158"/>
      <c r="G94" s="300" t="s">
        <v>191</v>
      </c>
      <c r="H94" s="298" t="s">
        <v>225</v>
      </c>
      <c r="I94" s="298">
        <v>2019.8</v>
      </c>
      <c r="J94" s="298" t="s">
        <v>193</v>
      </c>
      <c r="K94" s="355" t="s">
        <v>226</v>
      </c>
      <c r="L94" s="355" t="s">
        <v>226</v>
      </c>
      <c r="M94" s="298">
        <v>196</v>
      </c>
      <c r="N94" s="298" t="s">
        <v>227</v>
      </c>
      <c r="O94" s="224"/>
    </row>
    <row r="95" spans="1:15" s="8" customFormat="1" ht="42.75" customHeight="1">
      <c r="A95" s="66">
        <v>56</v>
      </c>
      <c r="B95" s="297" t="s">
        <v>228</v>
      </c>
      <c r="C95" s="298" t="s">
        <v>150</v>
      </c>
      <c r="D95" s="298" t="s">
        <v>39</v>
      </c>
      <c r="E95" s="299">
        <v>146</v>
      </c>
      <c r="F95" s="158"/>
      <c r="G95" s="300" t="s">
        <v>191</v>
      </c>
      <c r="H95" s="298" t="s">
        <v>229</v>
      </c>
      <c r="I95" s="298">
        <v>2019.8</v>
      </c>
      <c r="J95" s="298" t="s">
        <v>193</v>
      </c>
      <c r="K95" s="355" t="s">
        <v>230</v>
      </c>
      <c r="L95" s="355" t="s">
        <v>230</v>
      </c>
      <c r="M95" s="298">
        <v>503</v>
      </c>
      <c r="N95" s="298" t="s">
        <v>231</v>
      </c>
      <c r="O95" s="224"/>
    </row>
    <row r="96" spans="1:15" s="8" customFormat="1" ht="27" customHeight="1">
      <c r="A96" s="286">
        <v>57</v>
      </c>
      <c r="B96" s="301" t="s">
        <v>232</v>
      </c>
      <c r="C96" s="302" t="s">
        <v>150</v>
      </c>
      <c r="D96" s="298" t="s">
        <v>39</v>
      </c>
      <c r="E96" s="299">
        <v>126</v>
      </c>
      <c r="F96" s="302"/>
      <c r="G96" s="303" t="s">
        <v>191</v>
      </c>
      <c r="H96" s="302" t="s">
        <v>233</v>
      </c>
      <c r="I96" s="302">
        <v>2019.8</v>
      </c>
      <c r="J96" s="302" t="s">
        <v>193</v>
      </c>
      <c r="K96" s="302" t="s">
        <v>234</v>
      </c>
      <c r="L96" s="302" t="s">
        <v>234</v>
      </c>
      <c r="M96" s="302">
        <v>508</v>
      </c>
      <c r="N96" s="302" t="s">
        <v>231</v>
      </c>
      <c r="O96" s="335"/>
    </row>
    <row r="97" spans="1:15" s="8" customFormat="1" ht="27" customHeight="1">
      <c r="A97" s="289"/>
      <c r="B97" s="304"/>
      <c r="C97" s="305"/>
      <c r="D97" s="298" t="s">
        <v>27</v>
      </c>
      <c r="E97" s="299">
        <v>0.4</v>
      </c>
      <c r="F97" s="305"/>
      <c r="G97" s="306"/>
      <c r="H97" s="305"/>
      <c r="I97" s="305"/>
      <c r="J97" s="305"/>
      <c r="K97" s="305"/>
      <c r="L97" s="305"/>
      <c r="M97" s="305"/>
      <c r="N97" s="305"/>
      <c r="O97" s="341"/>
    </row>
    <row r="98" spans="1:15" s="8" customFormat="1" ht="37.5" customHeight="1">
      <c r="A98" s="66">
        <v>58</v>
      </c>
      <c r="B98" s="297" t="s">
        <v>235</v>
      </c>
      <c r="C98" s="298" t="s">
        <v>150</v>
      </c>
      <c r="D98" s="298" t="s">
        <v>39</v>
      </c>
      <c r="E98" s="299">
        <v>88</v>
      </c>
      <c r="F98" s="158"/>
      <c r="G98" s="300" t="s">
        <v>191</v>
      </c>
      <c r="H98" s="298" t="s">
        <v>236</v>
      </c>
      <c r="I98" s="298">
        <v>2019.8</v>
      </c>
      <c r="J98" s="298" t="s">
        <v>193</v>
      </c>
      <c r="K98" s="355" t="s">
        <v>237</v>
      </c>
      <c r="L98" s="355" t="s">
        <v>237</v>
      </c>
      <c r="M98" s="298">
        <v>297</v>
      </c>
      <c r="N98" s="298" t="s">
        <v>238</v>
      </c>
      <c r="O98" s="224"/>
    </row>
    <row r="99" spans="1:15" s="8" customFormat="1" ht="31.5" customHeight="1">
      <c r="A99" s="66">
        <v>59</v>
      </c>
      <c r="B99" s="297" t="s">
        <v>239</v>
      </c>
      <c r="C99" s="298" t="s">
        <v>150</v>
      </c>
      <c r="D99" s="298" t="s">
        <v>27</v>
      </c>
      <c r="E99" s="299">
        <v>72</v>
      </c>
      <c r="F99" s="158"/>
      <c r="G99" s="300" t="s">
        <v>191</v>
      </c>
      <c r="H99" s="298" t="s">
        <v>236</v>
      </c>
      <c r="I99" s="298">
        <v>2019.8</v>
      </c>
      <c r="J99" s="298" t="s">
        <v>193</v>
      </c>
      <c r="K99" s="355" t="s">
        <v>240</v>
      </c>
      <c r="L99" s="355" t="s">
        <v>240</v>
      </c>
      <c r="M99" s="298">
        <v>253</v>
      </c>
      <c r="N99" s="298" t="s">
        <v>241</v>
      </c>
      <c r="O99" s="224"/>
    </row>
    <row r="100" spans="1:15" s="8" customFormat="1" ht="45" customHeight="1">
      <c r="A100" s="66">
        <v>60</v>
      </c>
      <c r="B100" s="67" t="s">
        <v>242</v>
      </c>
      <c r="C100" s="298" t="s">
        <v>150</v>
      </c>
      <c r="D100" s="298" t="s">
        <v>27</v>
      </c>
      <c r="E100" s="299">
        <v>133.38</v>
      </c>
      <c r="F100" s="158"/>
      <c r="G100" s="300" t="s">
        <v>191</v>
      </c>
      <c r="H100" s="298" t="s">
        <v>243</v>
      </c>
      <c r="I100" s="298">
        <v>2019.8</v>
      </c>
      <c r="J100" s="298" t="s">
        <v>193</v>
      </c>
      <c r="K100" s="355" t="s">
        <v>244</v>
      </c>
      <c r="L100" s="355" t="s">
        <v>244</v>
      </c>
      <c r="M100" s="298">
        <v>625</v>
      </c>
      <c r="N100" s="298">
        <v>2500</v>
      </c>
      <c r="O100" s="224"/>
    </row>
    <row r="101" spans="1:15" s="8" customFormat="1" ht="33" customHeight="1">
      <c r="A101" s="66">
        <v>61</v>
      </c>
      <c r="B101" s="297" t="s">
        <v>245</v>
      </c>
      <c r="C101" s="298" t="s">
        <v>150</v>
      </c>
      <c r="D101" s="298" t="s">
        <v>27</v>
      </c>
      <c r="E101" s="299">
        <v>217.9</v>
      </c>
      <c r="F101" s="158"/>
      <c r="G101" s="300" t="s">
        <v>191</v>
      </c>
      <c r="H101" s="298" t="s">
        <v>246</v>
      </c>
      <c r="I101" s="298">
        <v>2019.8</v>
      </c>
      <c r="J101" s="298" t="s">
        <v>193</v>
      </c>
      <c r="K101" s="355" t="s">
        <v>247</v>
      </c>
      <c r="L101" s="355" t="s">
        <v>247</v>
      </c>
      <c r="M101" s="298">
        <v>749</v>
      </c>
      <c r="N101" s="298">
        <v>3000</v>
      </c>
      <c r="O101" s="224"/>
    </row>
    <row r="102" spans="1:15" s="8" customFormat="1" ht="45.75" customHeight="1">
      <c r="A102" s="66">
        <v>62</v>
      </c>
      <c r="B102" s="297" t="s">
        <v>248</v>
      </c>
      <c r="C102" s="298" t="s">
        <v>150</v>
      </c>
      <c r="D102" s="298" t="s">
        <v>27</v>
      </c>
      <c r="E102" s="307">
        <v>285.8</v>
      </c>
      <c r="F102" s="298"/>
      <c r="G102" s="300" t="s">
        <v>191</v>
      </c>
      <c r="H102" s="298" t="s">
        <v>249</v>
      </c>
      <c r="I102" s="298">
        <v>2019.8</v>
      </c>
      <c r="J102" s="298" t="s">
        <v>193</v>
      </c>
      <c r="K102" s="356" t="s">
        <v>250</v>
      </c>
      <c r="L102" s="356" t="s">
        <v>250</v>
      </c>
      <c r="M102" s="298">
        <v>1004</v>
      </c>
      <c r="N102" s="298">
        <v>4000</v>
      </c>
      <c r="O102" s="224"/>
    </row>
    <row r="103" spans="1:15" s="8" customFormat="1" ht="37.5" customHeight="1">
      <c r="A103" s="66">
        <v>63</v>
      </c>
      <c r="B103" s="297" t="s">
        <v>251</v>
      </c>
      <c r="C103" s="298" t="s">
        <v>150</v>
      </c>
      <c r="D103" s="298" t="s">
        <v>27</v>
      </c>
      <c r="E103" s="299">
        <v>42</v>
      </c>
      <c r="F103" s="158"/>
      <c r="G103" s="300" t="s">
        <v>191</v>
      </c>
      <c r="H103" s="298" t="s">
        <v>252</v>
      </c>
      <c r="I103" s="298">
        <v>2019.8</v>
      </c>
      <c r="J103" s="298" t="s">
        <v>193</v>
      </c>
      <c r="K103" s="355" t="s">
        <v>253</v>
      </c>
      <c r="L103" s="355" t="s">
        <v>253</v>
      </c>
      <c r="M103" s="298">
        <v>377</v>
      </c>
      <c r="N103" s="298">
        <v>1500</v>
      </c>
      <c r="O103" s="224"/>
    </row>
    <row r="104" spans="1:15" s="1" customFormat="1" ht="36" customHeight="1">
      <c r="A104" s="66" t="s">
        <v>254</v>
      </c>
      <c r="B104" s="250" t="s">
        <v>592</v>
      </c>
      <c r="C104" s="240"/>
      <c r="D104" s="240"/>
      <c r="E104" s="144">
        <f>SUM(E105:E123)</f>
        <v>8240</v>
      </c>
      <c r="F104" s="308"/>
      <c r="G104" s="308"/>
      <c r="H104" s="308"/>
      <c r="I104" s="308"/>
      <c r="J104" s="357"/>
      <c r="K104" s="358"/>
      <c r="L104" s="358"/>
      <c r="M104" s="308"/>
      <c r="N104" s="308"/>
      <c r="O104" s="199"/>
    </row>
    <row r="105" spans="1:15" s="8" customFormat="1" ht="34.5" customHeight="1">
      <c r="A105" s="66">
        <v>64</v>
      </c>
      <c r="B105" s="309" t="s">
        <v>256</v>
      </c>
      <c r="C105" s="298" t="s">
        <v>150</v>
      </c>
      <c r="D105" s="298" t="s">
        <v>124</v>
      </c>
      <c r="E105" s="310">
        <v>351</v>
      </c>
      <c r="F105" s="158"/>
      <c r="G105" s="300" t="s">
        <v>191</v>
      </c>
      <c r="H105" s="311" t="s">
        <v>257</v>
      </c>
      <c r="I105" s="298">
        <v>2019.8</v>
      </c>
      <c r="J105" s="298" t="s">
        <v>193</v>
      </c>
      <c r="K105" s="355" t="s">
        <v>258</v>
      </c>
      <c r="L105" s="355" t="s">
        <v>258</v>
      </c>
      <c r="M105" s="298">
        <v>752</v>
      </c>
      <c r="N105" s="298">
        <v>3000</v>
      </c>
      <c r="O105" s="224"/>
    </row>
    <row r="106" spans="1:15" s="8" customFormat="1" ht="42" customHeight="1">
      <c r="A106" s="66">
        <v>65</v>
      </c>
      <c r="B106" s="309" t="s">
        <v>259</v>
      </c>
      <c r="C106" s="298" t="s">
        <v>150</v>
      </c>
      <c r="D106" s="298" t="s">
        <v>260</v>
      </c>
      <c r="E106" s="310">
        <v>315</v>
      </c>
      <c r="F106" s="158"/>
      <c r="G106" s="300" t="s">
        <v>191</v>
      </c>
      <c r="H106" s="311" t="s">
        <v>261</v>
      </c>
      <c r="I106" s="298">
        <v>2019.8</v>
      </c>
      <c r="J106" s="298" t="s">
        <v>193</v>
      </c>
      <c r="K106" s="355" t="s">
        <v>262</v>
      </c>
      <c r="L106" s="355" t="s">
        <v>262</v>
      </c>
      <c r="M106" s="298">
        <v>499</v>
      </c>
      <c r="N106" s="298">
        <v>2000</v>
      </c>
      <c r="O106" s="224"/>
    </row>
    <row r="107" spans="1:15" s="8" customFormat="1" ht="37.5" customHeight="1">
      <c r="A107" s="286">
        <v>66</v>
      </c>
      <c r="B107" s="312" t="s">
        <v>263</v>
      </c>
      <c r="C107" s="302" t="s">
        <v>150</v>
      </c>
      <c r="D107" s="298" t="s">
        <v>260</v>
      </c>
      <c r="E107" s="310">
        <v>240</v>
      </c>
      <c r="F107" s="302"/>
      <c r="G107" s="303" t="s">
        <v>191</v>
      </c>
      <c r="H107" s="313" t="s">
        <v>264</v>
      </c>
      <c r="I107" s="313">
        <v>2019.8</v>
      </c>
      <c r="J107" s="313" t="s">
        <v>193</v>
      </c>
      <c r="K107" s="313" t="s">
        <v>265</v>
      </c>
      <c r="L107" s="313" t="s">
        <v>265</v>
      </c>
      <c r="M107" s="313">
        <v>496</v>
      </c>
      <c r="N107" s="313" t="s">
        <v>231</v>
      </c>
      <c r="O107" s="359"/>
    </row>
    <row r="108" spans="1:15" s="8" customFormat="1" ht="70.5" customHeight="1">
      <c r="A108" s="289"/>
      <c r="B108" s="314"/>
      <c r="C108" s="305"/>
      <c r="D108" s="298" t="s">
        <v>279</v>
      </c>
      <c r="E108" s="310">
        <v>2</v>
      </c>
      <c r="F108" s="305"/>
      <c r="G108" s="306"/>
      <c r="H108" s="315"/>
      <c r="I108" s="315"/>
      <c r="J108" s="315"/>
      <c r="K108" s="315"/>
      <c r="L108" s="315"/>
      <c r="M108" s="315"/>
      <c r="N108" s="315"/>
      <c r="O108" s="360"/>
    </row>
    <row r="109" spans="1:15" s="8" customFormat="1" ht="36" customHeight="1">
      <c r="A109" s="66">
        <v>67</v>
      </c>
      <c r="B109" s="309" t="s">
        <v>266</v>
      </c>
      <c r="C109" s="298" t="s">
        <v>150</v>
      </c>
      <c r="D109" s="298" t="s">
        <v>260</v>
      </c>
      <c r="E109" s="310">
        <v>387</v>
      </c>
      <c r="F109" s="158"/>
      <c r="G109" s="300" t="s">
        <v>191</v>
      </c>
      <c r="H109" s="311" t="s">
        <v>267</v>
      </c>
      <c r="I109" s="298">
        <v>2019.8</v>
      </c>
      <c r="J109" s="298" t="s">
        <v>193</v>
      </c>
      <c r="K109" s="355" t="s">
        <v>268</v>
      </c>
      <c r="L109" s="355" t="s">
        <v>268</v>
      </c>
      <c r="M109" s="298">
        <v>623</v>
      </c>
      <c r="N109" s="298" t="s">
        <v>269</v>
      </c>
      <c r="O109" s="224"/>
    </row>
    <row r="110" spans="1:15" s="8" customFormat="1" ht="39.75" customHeight="1">
      <c r="A110" s="66">
        <v>68</v>
      </c>
      <c r="B110" s="309" t="s">
        <v>270</v>
      </c>
      <c r="C110" s="298" t="s">
        <v>150</v>
      </c>
      <c r="D110" s="298" t="s">
        <v>260</v>
      </c>
      <c r="E110" s="310">
        <v>605</v>
      </c>
      <c r="F110" s="158"/>
      <c r="G110" s="300" t="s">
        <v>191</v>
      </c>
      <c r="H110" s="311" t="s">
        <v>271</v>
      </c>
      <c r="I110" s="298">
        <v>2019.8</v>
      </c>
      <c r="J110" s="298" t="s">
        <v>193</v>
      </c>
      <c r="K110" s="355" t="s">
        <v>272</v>
      </c>
      <c r="L110" s="355" t="s">
        <v>272</v>
      </c>
      <c r="M110" s="298">
        <v>877</v>
      </c>
      <c r="N110" s="298" t="s">
        <v>273</v>
      </c>
      <c r="O110" s="224"/>
    </row>
    <row r="111" spans="1:15" s="8" customFormat="1" ht="36.75" customHeight="1">
      <c r="A111" s="66">
        <v>69</v>
      </c>
      <c r="B111" s="309" t="s">
        <v>274</v>
      </c>
      <c r="C111" s="298" t="s">
        <v>150</v>
      </c>
      <c r="D111" s="298" t="s">
        <v>124</v>
      </c>
      <c r="E111" s="310">
        <v>484</v>
      </c>
      <c r="F111" s="158"/>
      <c r="G111" s="300" t="s">
        <v>191</v>
      </c>
      <c r="H111" s="311" t="s">
        <v>275</v>
      </c>
      <c r="I111" s="298">
        <v>2019.8</v>
      </c>
      <c r="J111" s="298" t="s">
        <v>193</v>
      </c>
      <c r="K111" s="355" t="s">
        <v>276</v>
      </c>
      <c r="L111" s="355" t="s">
        <v>276</v>
      </c>
      <c r="M111" s="298">
        <v>1746</v>
      </c>
      <c r="N111" s="298" t="s">
        <v>277</v>
      </c>
      <c r="O111" s="224"/>
    </row>
    <row r="112" spans="1:15" s="8" customFormat="1" ht="66.75" customHeight="1">
      <c r="A112" s="66">
        <v>70</v>
      </c>
      <c r="B112" s="309" t="s">
        <v>278</v>
      </c>
      <c r="C112" s="298" t="s">
        <v>150</v>
      </c>
      <c r="D112" s="298" t="s">
        <v>279</v>
      </c>
      <c r="E112" s="310">
        <v>339</v>
      </c>
      <c r="F112" s="158"/>
      <c r="G112" s="300" t="s">
        <v>191</v>
      </c>
      <c r="H112" s="311" t="s">
        <v>280</v>
      </c>
      <c r="I112" s="298">
        <v>2019.8</v>
      </c>
      <c r="J112" s="298" t="s">
        <v>193</v>
      </c>
      <c r="K112" s="355" t="s">
        <v>281</v>
      </c>
      <c r="L112" s="355" t="s">
        <v>281</v>
      </c>
      <c r="M112" s="298">
        <v>1251</v>
      </c>
      <c r="N112" s="298" t="s">
        <v>282</v>
      </c>
      <c r="O112" s="224"/>
    </row>
    <row r="113" spans="1:15" s="8" customFormat="1" ht="43.5" customHeight="1">
      <c r="A113" s="66">
        <v>71</v>
      </c>
      <c r="B113" s="309" t="s">
        <v>283</v>
      </c>
      <c r="C113" s="298" t="s">
        <v>150</v>
      </c>
      <c r="D113" s="298" t="s">
        <v>124</v>
      </c>
      <c r="E113" s="310">
        <v>411</v>
      </c>
      <c r="F113" s="158"/>
      <c r="G113" s="300" t="s">
        <v>191</v>
      </c>
      <c r="H113" s="311" t="s">
        <v>284</v>
      </c>
      <c r="I113" s="298">
        <v>2019.8</v>
      </c>
      <c r="J113" s="298" t="s">
        <v>193</v>
      </c>
      <c r="K113" s="355" t="s">
        <v>285</v>
      </c>
      <c r="L113" s="355" t="s">
        <v>285</v>
      </c>
      <c r="M113" s="298">
        <v>1987</v>
      </c>
      <c r="N113" s="298" t="s">
        <v>286</v>
      </c>
      <c r="O113" s="224"/>
    </row>
    <row r="114" spans="1:15" s="8" customFormat="1" ht="34.5" customHeight="1">
      <c r="A114" s="66">
        <v>72</v>
      </c>
      <c r="B114" s="309" t="s">
        <v>287</v>
      </c>
      <c r="C114" s="298" t="s">
        <v>150</v>
      </c>
      <c r="D114" s="298" t="s">
        <v>260</v>
      </c>
      <c r="E114" s="310">
        <v>726</v>
      </c>
      <c r="F114" s="158"/>
      <c r="G114" s="300" t="s">
        <v>191</v>
      </c>
      <c r="H114" s="311" t="s">
        <v>288</v>
      </c>
      <c r="I114" s="298">
        <v>2019.8</v>
      </c>
      <c r="J114" s="298" t="s">
        <v>193</v>
      </c>
      <c r="K114" s="355" t="s">
        <v>289</v>
      </c>
      <c r="L114" s="355" t="s">
        <v>289</v>
      </c>
      <c r="M114" s="298">
        <v>986</v>
      </c>
      <c r="N114" s="298" t="s">
        <v>290</v>
      </c>
      <c r="O114" s="224"/>
    </row>
    <row r="115" spans="1:15" s="8" customFormat="1" ht="52.5" customHeight="1">
      <c r="A115" s="66">
        <v>73</v>
      </c>
      <c r="B115" s="309" t="s">
        <v>291</v>
      </c>
      <c r="C115" s="298" t="s">
        <v>150</v>
      </c>
      <c r="D115" s="298" t="s">
        <v>260</v>
      </c>
      <c r="E115" s="310">
        <v>266</v>
      </c>
      <c r="F115" s="158"/>
      <c r="G115" s="300" t="s">
        <v>191</v>
      </c>
      <c r="H115" s="311" t="s">
        <v>236</v>
      </c>
      <c r="I115" s="298">
        <v>2019.8</v>
      </c>
      <c r="J115" s="298" t="s">
        <v>193</v>
      </c>
      <c r="K115" s="355" t="s">
        <v>292</v>
      </c>
      <c r="L115" s="355" t="s">
        <v>292</v>
      </c>
      <c r="M115" s="298">
        <v>755</v>
      </c>
      <c r="N115" s="298" t="s">
        <v>293</v>
      </c>
      <c r="O115" s="224"/>
    </row>
    <row r="116" spans="1:15" s="8" customFormat="1" ht="52.5" customHeight="1">
      <c r="A116" s="66">
        <v>74</v>
      </c>
      <c r="B116" s="309" t="s">
        <v>294</v>
      </c>
      <c r="C116" s="298" t="s">
        <v>150</v>
      </c>
      <c r="D116" s="298" t="s">
        <v>260</v>
      </c>
      <c r="E116" s="310">
        <v>411</v>
      </c>
      <c r="F116" s="158"/>
      <c r="G116" s="300" t="s">
        <v>191</v>
      </c>
      <c r="H116" s="311" t="s">
        <v>295</v>
      </c>
      <c r="I116" s="298">
        <v>2019.8</v>
      </c>
      <c r="J116" s="298" t="s">
        <v>193</v>
      </c>
      <c r="K116" s="355" t="s">
        <v>296</v>
      </c>
      <c r="L116" s="355" t="s">
        <v>296</v>
      </c>
      <c r="M116" s="298">
        <v>739</v>
      </c>
      <c r="N116" s="298" t="s">
        <v>293</v>
      </c>
      <c r="O116" s="224"/>
    </row>
    <row r="117" spans="1:15" s="8" customFormat="1" ht="46.5" customHeight="1">
      <c r="A117" s="66">
        <v>75</v>
      </c>
      <c r="B117" s="138" t="s">
        <v>297</v>
      </c>
      <c r="C117" s="159" t="s">
        <v>150</v>
      </c>
      <c r="D117" s="159" t="s">
        <v>260</v>
      </c>
      <c r="E117" s="316">
        <v>97</v>
      </c>
      <c r="F117" s="159"/>
      <c r="G117" s="159" t="s">
        <v>191</v>
      </c>
      <c r="H117" s="159" t="s">
        <v>298</v>
      </c>
      <c r="I117" s="159">
        <v>2019.8</v>
      </c>
      <c r="J117" s="159" t="s">
        <v>193</v>
      </c>
      <c r="K117" s="159" t="s">
        <v>299</v>
      </c>
      <c r="L117" s="159" t="s">
        <v>299</v>
      </c>
      <c r="M117" s="159">
        <v>619</v>
      </c>
      <c r="N117" s="159" t="s">
        <v>269</v>
      </c>
      <c r="O117" s="224"/>
    </row>
    <row r="118" spans="1:15" s="8" customFormat="1" ht="66.75" customHeight="1">
      <c r="A118" s="286">
        <v>76</v>
      </c>
      <c r="B118" s="312" t="s">
        <v>300</v>
      </c>
      <c r="C118" s="317" t="s">
        <v>150</v>
      </c>
      <c r="D118" s="318" t="s">
        <v>279</v>
      </c>
      <c r="E118" s="310">
        <v>336</v>
      </c>
      <c r="F118" s="302"/>
      <c r="G118" s="319" t="s">
        <v>191</v>
      </c>
      <c r="H118" s="317" t="s">
        <v>301</v>
      </c>
      <c r="I118" s="317">
        <v>2019.8</v>
      </c>
      <c r="J118" s="317" t="s">
        <v>193</v>
      </c>
      <c r="K118" s="317" t="s">
        <v>302</v>
      </c>
      <c r="L118" s="317" t="s">
        <v>302</v>
      </c>
      <c r="M118" s="317">
        <v>1752</v>
      </c>
      <c r="N118" s="317" t="s">
        <v>277</v>
      </c>
      <c r="O118" s="361"/>
    </row>
    <row r="119" spans="1:15" s="8" customFormat="1" ht="30.75" customHeight="1">
      <c r="A119" s="289"/>
      <c r="B119" s="314"/>
      <c r="C119" s="320"/>
      <c r="D119" s="320" t="s">
        <v>124</v>
      </c>
      <c r="E119" s="310">
        <v>753</v>
      </c>
      <c r="F119" s="305"/>
      <c r="G119" s="320"/>
      <c r="H119" s="320"/>
      <c r="I119" s="320"/>
      <c r="J119" s="320"/>
      <c r="K119" s="320"/>
      <c r="L119" s="320"/>
      <c r="M119" s="320"/>
      <c r="N119" s="320"/>
      <c r="O119" s="362"/>
    </row>
    <row r="120" spans="1:15" s="8" customFormat="1" ht="39.75" customHeight="1">
      <c r="A120" s="66">
        <v>77</v>
      </c>
      <c r="B120" s="309" t="s">
        <v>303</v>
      </c>
      <c r="C120" s="298" t="s">
        <v>150</v>
      </c>
      <c r="D120" s="298" t="s">
        <v>124</v>
      </c>
      <c r="E120" s="310">
        <v>1016</v>
      </c>
      <c r="F120" s="158"/>
      <c r="G120" s="300" t="s">
        <v>191</v>
      </c>
      <c r="H120" s="311" t="s">
        <v>304</v>
      </c>
      <c r="I120" s="298">
        <v>2019.8</v>
      </c>
      <c r="J120" s="298" t="s">
        <v>193</v>
      </c>
      <c r="K120" s="355" t="s">
        <v>305</v>
      </c>
      <c r="L120" s="355" t="s">
        <v>305</v>
      </c>
      <c r="M120" s="298">
        <v>3744</v>
      </c>
      <c r="N120" s="298" t="s">
        <v>306</v>
      </c>
      <c r="O120" s="224"/>
    </row>
    <row r="121" spans="1:15" s="8" customFormat="1" ht="36" customHeight="1">
      <c r="A121" s="66">
        <v>78</v>
      </c>
      <c r="B121" s="309" t="s">
        <v>307</v>
      </c>
      <c r="C121" s="298" t="s">
        <v>150</v>
      </c>
      <c r="D121" s="298" t="s">
        <v>260</v>
      </c>
      <c r="E121" s="310">
        <v>363</v>
      </c>
      <c r="F121" s="158"/>
      <c r="G121" s="300" t="s">
        <v>191</v>
      </c>
      <c r="H121" s="311" t="s">
        <v>308</v>
      </c>
      <c r="I121" s="298">
        <v>2019.8</v>
      </c>
      <c r="J121" s="298" t="s">
        <v>193</v>
      </c>
      <c r="K121" s="355" t="s">
        <v>309</v>
      </c>
      <c r="L121" s="355" t="s">
        <v>309</v>
      </c>
      <c r="M121" s="298">
        <v>623</v>
      </c>
      <c r="N121" s="298" t="s">
        <v>269</v>
      </c>
      <c r="O121" s="224"/>
    </row>
    <row r="122" spans="1:15" s="8" customFormat="1" ht="36" customHeight="1">
      <c r="A122" s="66">
        <v>79</v>
      </c>
      <c r="B122" s="309" t="s">
        <v>310</v>
      </c>
      <c r="C122" s="298" t="s">
        <v>150</v>
      </c>
      <c r="D122" s="298" t="s">
        <v>260</v>
      </c>
      <c r="E122" s="310">
        <v>340</v>
      </c>
      <c r="F122" s="158"/>
      <c r="G122" s="300" t="s">
        <v>191</v>
      </c>
      <c r="H122" s="311" t="s">
        <v>311</v>
      </c>
      <c r="I122" s="298">
        <v>2019.8</v>
      </c>
      <c r="J122" s="298" t="s">
        <v>193</v>
      </c>
      <c r="K122" s="355" t="s">
        <v>312</v>
      </c>
      <c r="L122" s="355" t="s">
        <v>312</v>
      </c>
      <c r="M122" s="298">
        <v>1496</v>
      </c>
      <c r="N122" s="298" t="s">
        <v>313</v>
      </c>
      <c r="O122" s="224"/>
    </row>
    <row r="123" spans="1:15" s="8" customFormat="1" ht="36.75" customHeight="1">
      <c r="A123" s="66">
        <v>80</v>
      </c>
      <c r="B123" s="309" t="s">
        <v>314</v>
      </c>
      <c r="C123" s="298" t="s">
        <v>150</v>
      </c>
      <c r="D123" s="298" t="s">
        <v>124</v>
      </c>
      <c r="E123" s="310">
        <v>798</v>
      </c>
      <c r="F123" s="158"/>
      <c r="G123" s="300" t="s">
        <v>191</v>
      </c>
      <c r="H123" s="311" t="s">
        <v>315</v>
      </c>
      <c r="I123" s="298">
        <v>2019.8</v>
      </c>
      <c r="J123" s="298" t="s">
        <v>193</v>
      </c>
      <c r="K123" s="355" t="s">
        <v>316</v>
      </c>
      <c r="L123" s="355" t="s">
        <v>316</v>
      </c>
      <c r="M123" s="298">
        <v>1246</v>
      </c>
      <c r="N123" s="298" t="s">
        <v>282</v>
      </c>
      <c r="O123" s="224"/>
    </row>
    <row r="124" spans="1:15" s="5" customFormat="1" ht="28.5" customHeight="1">
      <c r="A124" s="49" t="s">
        <v>90</v>
      </c>
      <c r="B124" s="250" t="s">
        <v>318</v>
      </c>
      <c r="C124" s="240"/>
      <c r="D124" s="240"/>
      <c r="E124" s="321">
        <f>SUM(E125:E128)</f>
        <v>842.6</v>
      </c>
      <c r="F124" s="49"/>
      <c r="G124" s="49"/>
      <c r="H124" s="49"/>
      <c r="I124" s="49"/>
      <c r="J124" s="240"/>
      <c r="K124" s="191" t="s">
        <v>318</v>
      </c>
      <c r="L124" s="191"/>
      <c r="M124" s="308"/>
      <c r="N124" s="308"/>
      <c r="O124" s="196"/>
    </row>
    <row r="125" spans="1:15" s="5" customFormat="1" ht="30.75" customHeight="1">
      <c r="A125" s="126">
        <v>81</v>
      </c>
      <c r="B125" s="322" t="s">
        <v>593</v>
      </c>
      <c r="C125" s="323" t="s">
        <v>150</v>
      </c>
      <c r="D125" s="298" t="s">
        <v>27</v>
      </c>
      <c r="E125" s="324">
        <v>100</v>
      </c>
      <c r="F125" s="325"/>
      <c r="G125" s="326" t="s">
        <v>191</v>
      </c>
      <c r="H125" s="323" t="s">
        <v>320</v>
      </c>
      <c r="I125" s="323">
        <v>2019.8</v>
      </c>
      <c r="J125" s="323" t="s">
        <v>193</v>
      </c>
      <c r="K125" s="323" t="s">
        <v>321</v>
      </c>
      <c r="L125" s="323" t="s">
        <v>322</v>
      </c>
      <c r="M125" s="363">
        <v>11000</v>
      </c>
      <c r="N125" s="363">
        <v>33500</v>
      </c>
      <c r="O125" s="364"/>
    </row>
    <row r="126" spans="1:15" s="1" customFormat="1" ht="37.5" customHeight="1">
      <c r="A126" s="73"/>
      <c r="B126" s="327"/>
      <c r="C126" s="328"/>
      <c r="D126" s="298" t="s">
        <v>39</v>
      </c>
      <c r="E126" s="324">
        <v>234</v>
      </c>
      <c r="F126" s="329"/>
      <c r="G126" s="330"/>
      <c r="H126" s="328"/>
      <c r="I126" s="328"/>
      <c r="J126" s="328"/>
      <c r="K126" s="365"/>
      <c r="L126" s="365"/>
      <c r="M126" s="366"/>
      <c r="N126" s="366"/>
      <c r="O126" s="367"/>
    </row>
    <row r="127" spans="1:15" s="1" customFormat="1" ht="33" customHeight="1">
      <c r="A127" s="286">
        <v>82</v>
      </c>
      <c r="B127" s="331" t="s">
        <v>594</v>
      </c>
      <c r="C127" s="302" t="s">
        <v>150</v>
      </c>
      <c r="D127" s="298" t="s">
        <v>124</v>
      </c>
      <c r="E127" s="324">
        <v>238.6</v>
      </c>
      <c r="F127" s="302"/>
      <c r="G127" s="303" t="s">
        <v>191</v>
      </c>
      <c r="H127" s="302" t="s">
        <v>320</v>
      </c>
      <c r="I127" s="302">
        <v>2020.4</v>
      </c>
      <c r="J127" s="302" t="s">
        <v>193</v>
      </c>
      <c r="K127" s="302" t="s">
        <v>595</v>
      </c>
      <c r="L127" s="302" t="s">
        <v>596</v>
      </c>
      <c r="M127" s="368">
        <v>14550</v>
      </c>
      <c r="N127" s="368">
        <v>48270</v>
      </c>
      <c r="O127" s="369"/>
    </row>
    <row r="128" spans="1:15" s="1" customFormat="1" ht="31.5" customHeight="1">
      <c r="A128" s="289"/>
      <c r="B128" s="332"/>
      <c r="C128" s="305"/>
      <c r="D128" s="298" t="s">
        <v>85</v>
      </c>
      <c r="E128" s="324">
        <v>270</v>
      </c>
      <c r="F128" s="305"/>
      <c r="G128" s="306"/>
      <c r="H128" s="305"/>
      <c r="I128" s="305"/>
      <c r="J128" s="305"/>
      <c r="K128" s="305"/>
      <c r="L128" s="305"/>
      <c r="M128" s="370"/>
      <c r="N128" s="370"/>
      <c r="O128" s="371"/>
    </row>
    <row r="129" spans="1:15" s="1" customFormat="1" ht="57" customHeight="1">
      <c r="A129" s="64" t="s">
        <v>323</v>
      </c>
      <c r="B129" s="379" t="s">
        <v>597</v>
      </c>
      <c r="C129" s="380"/>
      <c r="D129" s="381"/>
      <c r="E129" s="60">
        <f>SUM(E130:E144)</f>
        <v>4285</v>
      </c>
      <c r="F129" s="382"/>
      <c r="G129" s="300"/>
      <c r="H129" s="298"/>
      <c r="I129" s="298"/>
      <c r="J129" s="298"/>
      <c r="K129" s="438"/>
      <c r="L129" s="438"/>
      <c r="M129" s="445"/>
      <c r="N129" s="445"/>
      <c r="O129" s="446"/>
    </row>
    <row r="130" spans="1:15" s="1" customFormat="1" ht="45.75" customHeight="1">
      <c r="A130" s="66">
        <v>83</v>
      </c>
      <c r="B130" s="383" t="s">
        <v>325</v>
      </c>
      <c r="C130" s="384" t="s">
        <v>150</v>
      </c>
      <c r="D130" s="384" t="s">
        <v>39</v>
      </c>
      <c r="E130" s="324">
        <v>160</v>
      </c>
      <c r="F130" s="385"/>
      <c r="G130" s="300" t="s">
        <v>191</v>
      </c>
      <c r="H130" s="298" t="s">
        <v>326</v>
      </c>
      <c r="I130" s="298">
        <v>2020.4</v>
      </c>
      <c r="J130" s="298" t="s">
        <v>193</v>
      </c>
      <c r="K130" s="438" t="s">
        <v>327</v>
      </c>
      <c r="L130" s="438" t="s">
        <v>327</v>
      </c>
      <c r="M130" s="445">
        <v>134</v>
      </c>
      <c r="N130" s="445">
        <v>600</v>
      </c>
      <c r="O130" s="199"/>
    </row>
    <row r="131" spans="1:15" s="1" customFormat="1" ht="42.75" customHeight="1">
      <c r="A131" s="66">
        <v>84</v>
      </c>
      <c r="B131" s="383" t="s">
        <v>328</v>
      </c>
      <c r="C131" s="384" t="s">
        <v>150</v>
      </c>
      <c r="D131" s="384" t="s">
        <v>39</v>
      </c>
      <c r="E131" s="324">
        <v>190</v>
      </c>
      <c r="F131" s="385"/>
      <c r="G131" s="300" t="s">
        <v>191</v>
      </c>
      <c r="H131" s="298" t="s">
        <v>329</v>
      </c>
      <c r="I131" s="298">
        <v>2020.4</v>
      </c>
      <c r="J131" s="298" t="s">
        <v>193</v>
      </c>
      <c r="K131" s="355" t="s">
        <v>330</v>
      </c>
      <c r="L131" s="355" t="s">
        <v>330</v>
      </c>
      <c r="M131" s="445">
        <v>450</v>
      </c>
      <c r="N131" s="445">
        <v>2000</v>
      </c>
      <c r="O131" s="199"/>
    </row>
    <row r="132" spans="1:15" s="1" customFormat="1" ht="46.5" customHeight="1">
      <c r="A132" s="66">
        <v>85</v>
      </c>
      <c r="B132" s="383" t="s">
        <v>331</v>
      </c>
      <c r="C132" s="384" t="s">
        <v>150</v>
      </c>
      <c r="D132" s="384" t="s">
        <v>39</v>
      </c>
      <c r="E132" s="324">
        <v>507</v>
      </c>
      <c r="F132" s="385"/>
      <c r="G132" s="300" t="s">
        <v>191</v>
      </c>
      <c r="H132" s="298" t="s">
        <v>308</v>
      </c>
      <c r="I132" s="298">
        <v>2020.4</v>
      </c>
      <c r="J132" s="298" t="s">
        <v>193</v>
      </c>
      <c r="K132" s="355" t="s">
        <v>332</v>
      </c>
      <c r="L132" s="355" t="s">
        <v>332</v>
      </c>
      <c r="M132" s="445">
        <v>245</v>
      </c>
      <c r="N132" s="445">
        <v>1100</v>
      </c>
      <c r="O132" s="199"/>
    </row>
    <row r="133" spans="1:15" s="1" customFormat="1" ht="30" customHeight="1">
      <c r="A133" s="286">
        <v>86</v>
      </c>
      <c r="B133" s="386" t="s">
        <v>333</v>
      </c>
      <c r="C133" s="331" t="s">
        <v>150</v>
      </c>
      <c r="D133" s="384" t="s">
        <v>39</v>
      </c>
      <c r="E133" s="387">
        <v>313</v>
      </c>
      <c r="F133" s="388"/>
      <c r="G133" s="303" t="s">
        <v>191</v>
      </c>
      <c r="H133" s="302" t="s">
        <v>334</v>
      </c>
      <c r="I133" s="302">
        <v>2020.4</v>
      </c>
      <c r="J133" s="302" t="s">
        <v>193</v>
      </c>
      <c r="K133" s="447" t="s">
        <v>335</v>
      </c>
      <c r="L133" s="447" t="s">
        <v>335</v>
      </c>
      <c r="M133" s="368">
        <v>130</v>
      </c>
      <c r="N133" s="368">
        <v>600</v>
      </c>
      <c r="O133" s="369"/>
    </row>
    <row r="134" spans="1:15" s="1" customFormat="1" ht="31.5" customHeight="1">
      <c r="A134" s="286">
        <v>87</v>
      </c>
      <c r="B134" s="386" t="s">
        <v>598</v>
      </c>
      <c r="C134" s="331" t="s">
        <v>150</v>
      </c>
      <c r="D134" s="384" t="s">
        <v>534</v>
      </c>
      <c r="E134" s="387">
        <v>541</v>
      </c>
      <c r="F134" s="388"/>
      <c r="G134" s="389" t="s">
        <v>191</v>
      </c>
      <c r="H134" s="331" t="s">
        <v>599</v>
      </c>
      <c r="I134" s="331">
        <v>2020.4</v>
      </c>
      <c r="J134" s="331" t="s">
        <v>193</v>
      </c>
      <c r="K134" s="331" t="s">
        <v>600</v>
      </c>
      <c r="L134" s="331" t="s">
        <v>600</v>
      </c>
      <c r="M134" s="331">
        <v>330</v>
      </c>
      <c r="N134" s="331">
        <v>1500</v>
      </c>
      <c r="O134" s="369"/>
    </row>
    <row r="135" spans="1:15" s="1" customFormat="1" ht="27" customHeight="1">
      <c r="A135" s="390"/>
      <c r="B135" s="391"/>
      <c r="C135" s="392"/>
      <c r="D135" s="384" t="s">
        <v>492</v>
      </c>
      <c r="E135" s="387">
        <v>4</v>
      </c>
      <c r="F135" s="393"/>
      <c r="G135" s="394"/>
      <c r="H135" s="392"/>
      <c r="I135" s="392"/>
      <c r="J135" s="392"/>
      <c r="K135" s="392"/>
      <c r="L135" s="392"/>
      <c r="M135" s="392"/>
      <c r="N135" s="392"/>
      <c r="O135" s="448"/>
    </row>
    <row r="136" spans="1:15" s="1" customFormat="1" ht="28.5" customHeight="1">
      <c r="A136" s="390"/>
      <c r="B136" s="391"/>
      <c r="C136" s="392"/>
      <c r="D136" s="384" t="s">
        <v>85</v>
      </c>
      <c r="E136" s="387">
        <v>44</v>
      </c>
      <c r="F136" s="393"/>
      <c r="G136" s="394"/>
      <c r="H136" s="392"/>
      <c r="I136" s="392"/>
      <c r="J136" s="392"/>
      <c r="K136" s="392"/>
      <c r="L136" s="392"/>
      <c r="M136" s="392"/>
      <c r="N136" s="392"/>
      <c r="O136" s="448"/>
    </row>
    <row r="137" spans="1:15" s="1" customFormat="1" ht="28.5" customHeight="1">
      <c r="A137" s="289"/>
      <c r="B137" s="395"/>
      <c r="C137" s="332"/>
      <c r="D137" s="384" t="s">
        <v>27</v>
      </c>
      <c r="E137" s="387">
        <v>169</v>
      </c>
      <c r="F137" s="396"/>
      <c r="G137" s="397"/>
      <c r="H137" s="332"/>
      <c r="I137" s="332"/>
      <c r="J137" s="332"/>
      <c r="K137" s="332"/>
      <c r="L137" s="332"/>
      <c r="M137" s="332"/>
      <c r="N137" s="332"/>
      <c r="O137" s="371"/>
    </row>
    <row r="138" spans="1:15" s="1" customFormat="1" ht="43.5" customHeight="1">
      <c r="A138" s="66">
        <v>88</v>
      </c>
      <c r="B138" s="383" t="s">
        <v>601</v>
      </c>
      <c r="C138" s="384" t="s">
        <v>150</v>
      </c>
      <c r="D138" s="384" t="s">
        <v>85</v>
      </c>
      <c r="E138" s="324">
        <v>359</v>
      </c>
      <c r="F138" s="385"/>
      <c r="G138" s="300" t="s">
        <v>191</v>
      </c>
      <c r="H138" s="298" t="s">
        <v>602</v>
      </c>
      <c r="I138" s="298">
        <v>2020.4</v>
      </c>
      <c r="J138" s="298" t="s">
        <v>193</v>
      </c>
      <c r="K138" s="355" t="s">
        <v>603</v>
      </c>
      <c r="L138" s="355" t="s">
        <v>603</v>
      </c>
      <c r="M138" s="355">
        <v>355</v>
      </c>
      <c r="N138" s="449">
        <v>1600</v>
      </c>
      <c r="O138" s="199"/>
    </row>
    <row r="139" spans="1:15" s="1" customFormat="1" ht="39" customHeight="1">
      <c r="A139" s="66">
        <v>89</v>
      </c>
      <c r="B139" s="383" t="s">
        <v>604</v>
      </c>
      <c r="C139" s="384" t="s">
        <v>150</v>
      </c>
      <c r="D139" s="384" t="s">
        <v>27</v>
      </c>
      <c r="E139" s="324">
        <v>498</v>
      </c>
      <c r="F139" s="385"/>
      <c r="G139" s="300" t="s">
        <v>191</v>
      </c>
      <c r="H139" s="298" t="s">
        <v>605</v>
      </c>
      <c r="I139" s="298">
        <v>2020.4</v>
      </c>
      <c r="J139" s="298" t="s">
        <v>193</v>
      </c>
      <c r="K139" s="355" t="s">
        <v>606</v>
      </c>
      <c r="L139" s="355" t="s">
        <v>606</v>
      </c>
      <c r="M139" s="355">
        <v>330</v>
      </c>
      <c r="N139" s="449">
        <v>1500</v>
      </c>
      <c r="O139" s="199"/>
    </row>
    <row r="140" spans="1:15" s="1" customFormat="1" ht="37.5" customHeight="1">
      <c r="A140" s="66">
        <v>90</v>
      </c>
      <c r="B140" s="383" t="s">
        <v>607</v>
      </c>
      <c r="C140" s="384" t="s">
        <v>150</v>
      </c>
      <c r="D140" s="384" t="s">
        <v>27</v>
      </c>
      <c r="E140" s="324">
        <v>303</v>
      </c>
      <c r="F140" s="385"/>
      <c r="G140" s="300" t="s">
        <v>191</v>
      </c>
      <c r="H140" s="298" t="s">
        <v>608</v>
      </c>
      <c r="I140" s="298">
        <v>2020.4</v>
      </c>
      <c r="J140" s="298" t="s">
        <v>193</v>
      </c>
      <c r="K140" s="355" t="s">
        <v>609</v>
      </c>
      <c r="L140" s="355" t="s">
        <v>609</v>
      </c>
      <c r="M140" s="355">
        <v>440</v>
      </c>
      <c r="N140" s="449">
        <v>2000</v>
      </c>
      <c r="O140" s="199"/>
    </row>
    <row r="141" spans="1:15" s="1" customFormat="1" ht="36.75" customHeight="1">
      <c r="A141" s="66">
        <v>91</v>
      </c>
      <c r="B141" s="383" t="s">
        <v>610</v>
      </c>
      <c r="C141" s="384" t="s">
        <v>150</v>
      </c>
      <c r="D141" s="384" t="s">
        <v>39</v>
      </c>
      <c r="E141" s="324">
        <v>244</v>
      </c>
      <c r="F141" s="385"/>
      <c r="G141" s="300" t="s">
        <v>191</v>
      </c>
      <c r="H141" s="298" t="s">
        <v>611</v>
      </c>
      <c r="I141" s="298">
        <v>2020.4</v>
      </c>
      <c r="J141" s="298" t="s">
        <v>193</v>
      </c>
      <c r="K141" s="355" t="s">
        <v>612</v>
      </c>
      <c r="L141" s="355" t="s">
        <v>612</v>
      </c>
      <c r="M141" s="355">
        <v>178</v>
      </c>
      <c r="N141" s="450">
        <v>800</v>
      </c>
      <c r="O141" s="199"/>
    </row>
    <row r="142" spans="1:15" s="1" customFormat="1" ht="39.75" customHeight="1">
      <c r="A142" s="66">
        <v>92</v>
      </c>
      <c r="B142" s="383" t="s">
        <v>613</v>
      </c>
      <c r="C142" s="384" t="s">
        <v>150</v>
      </c>
      <c r="D142" s="384" t="s">
        <v>27</v>
      </c>
      <c r="E142" s="324">
        <v>285</v>
      </c>
      <c r="F142" s="385"/>
      <c r="G142" s="300" t="s">
        <v>191</v>
      </c>
      <c r="H142" s="298" t="s">
        <v>614</v>
      </c>
      <c r="I142" s="298">
        <v>2020.4</v>
      </c>
      <c r="J142" s="298" t="s">
        <v>193</v>
      </c>
      <c r="K142" s="355" t="s">
        <v>615</v>
      </c>
      <c r="L142" s="355" t="s">
        <v>615</v>
      </c>
      <c r="M142" s="355">
        <v>265</v>
      </c>
      <c r="N142" s="449">
        <v>1200</v>
      </c>
      <c r="O142" s="199"/>
    </row>
    <row r="143" spans="1:15" s="1" customFormat="1" ht="36.75" customHeight="1">
      <c r="A143" s="66">
        <v>93</v>
      </c>
      <c r="B143" s="383" t="s">
        <v>616</v>
      </c>
      <c r="C143" s="384" t="s">
        <v>150</v>
      </c>
      <c r="D143" s="384" t="s">
        <v>27</v>
      </c>
      <c r="E143" s="324">
        <v>227</v>
      </c>
      <c r="F143" s="385"/>
      <c r="G143" s="300" t="s">
        <v>191</v>
      </c>
      <c r="H143" s="298" t="s">
        <v>617</v>
      </c>
      <c r="I143" s="298">
        <v>2020.4</v>
      </c>
      <c r="J143" s="298" t="s">
        <v>193</v>
      </c>
      <c r="K143" s="355" t="s">
        <v>618</v>
      </c>
      <c r="L143" s="355" t="s">
        <v>618</v>
      </c>
      <c r="M143" s="355">
        <v>440</v>
      </c>
      <c r="N143" s="449">
        <v>2000</v>
      </c>
      <c r="O143" s="199"/>
    </row>
    <row r="144" spans="1:15" s="1" customFormat="1" ht="31.5" customHeight="1">
      <c r="A144" s="66">
        <v>94</v>
      </c>
      <c r="B144" s="383" t="s">
        <v>619</v>
      </c>
      <c r="C144" s="384" t="s">
        <v>150</v>
      </c>
      <c r="D144" s="384" t="s">
        <v>27</v>
      </c>
      <c r="E144" s="324">
        <v>441</v>
      </c>
      <c r="F144" s="385"/>
      <c r="G144" s="300" t="s">
        <v>191</v>
      </c>
      <c r="H144" s="298" t="s">
        <v>620</v>
      </c>
      <c r="I144" s="298">
        <v>2020.4</v>
      </c>
      <c r="J144" s="298" t="s">
        <v>193</v>
      </c>
      <c r="K144" s="355" t="s">
        <v>621</v>
      </c>
      <c r="L144" s="355" t="s">
        <v>621</v>
      </c>
      <c r="M144" s="355">
        <f>N144/4.5</f>
        <v>400</v>
      </c>
      <c r="N144" s="449">
        <v>1800</v>
      </c>
      <c r="O144" s="199"/>
    </row>
    <row r="145" spans="1:15" s="1" customFormat="1" ht="30" customHeight="1">
      <c r="A145" s="63" t="s">
        <v>336</v>
      </c>
      <c r="B145" s="379" t="s">
        <v>622</v>
      </c>
      <c r="C145" s="398"/>
      <c r="D145" s="399"/>
      <c r="E145" s="284">
        <f>SUM(E146,E159)</f>
        <v>8812</v>
      </c>
      <c r="F145" s="400"/>
      <c r="G145" s="401"/>
      <c r="H145" s="402"/>
      <c r="I145" s="402"/>
      <c r="J145" s="402"/>
      <c r="K145" s="451"/>
      <c r="L145" s="452"/>
      <c r="M145" s="445"/>
      <c r="N145" s="453"/>
      <c r="O145" s="199"/>
    </row>
    <row r="146" spans="1:15" s="5" customFormat="1" ht="25.5" customHeight="1">
      <c r="A146" s="308" t="s">
        <v>188</v>
      </c>
      <c r="B146" s="191" t="s">
        <v>338</v>
      </c>
      <c r="C146" s="49"/>
      <c r="D146" s="49"/>
      <c r="E146" s="144">
        <f>SUM(E147:E158)</f>
        <v>2572</v>
      </c>
      <c r="F146" s="403"/>
      <c r="G146" s="404"/>
      <c r="H146" s="404"/>
      <c r="I146" s="404"/>
      <c r="J146" s="404"/>
      <c r="K146" s="404"/>
      <c r="L146" s="454"/>
      <c r="M146" s="308"/>
      <c r="N146" s="308"/>
      <c r="O146" s="191"/>
    </row>
    <row r="147" spans="1:15" s="1" customFormat="1" ht="39" customHeight="1">
      <c r="A147" s="66">
        <v>95</v>
      </c>
      <c r="B147" s="67" t="s">
        <v>339</v>
      </c>
      <c r="C147" s="298" t="s">
        <v>150</v>
      </c>
      <c r="D147" s="298" t="s">
        <v>27</v>
      </c>
      <c r="E147" s="324">
        <v>164.4</v>
      </c>
      <c r="F147" s="158"/>
      <c r="G147" s="405" t="s">
        <v>191</v>
      </c>
      <c r="H147" s="54" t="s">
        <v>340</v>
      </c>
      <c r="I147" s="298">
        <v>2020.4</v>
      </c>
      <c r="J147" s="298" t="s">
        <v>193</v>
      </c>
      <c r="K147" s="158" t="s">
        <v>341</v>
      </c>
      <c r="L147" s="158" t="s">
        <v>341</v>
      </c>
      <c r="M147" s="298">
        <v>670</v>
      </c>
      <c r="N147" s="455">
        <v>3315</v>
      </c>
      <c r="O147" s="456"/>
    </row>
    <row r="148" spans="1:15" s="1" customFormat="1" ht="45" customHeight="1">
      <c r="A148" s="66">
        <v>96</v>
      </c>
      <c r="B148" s="67" t="s">
        <v>342</v>
      </c>
      <c r="C148" s="298" t="s">
        <v>150</v>
      </c>
      <c r="D148" s="298" t="s">
        <v>27</v>
      </c>
      <c r="E148" s="324">
        <v>296</v>
      </c>
      <c r="F148" s="158"/>
      <c r="G148" s="405" t="s">
        <v>191</v>
      </c>
      <c r="H148" s="54" t="s">
        <v>343</v>
      </c>
      <c r="I148" s="298">
        <v>2020.4</v>
      </c>
      <c r="J148" s="298" t="s">
        <v>193</v>
      </c>
      <c r="K148" s="158" t="s">
        <v>344</v>
      </c>
      <c r="L148" s="158" t="s">
        <v>344</v>
      </c>
      <c r="M148" s="298">
        <v>1730</v>
      </c>
      <c r="N148" s="455">
        <v>8810</v>
      </c>
      <c r="O148" s="456"/>
    </row>
    <row r="149" spans="1:15" s="1" customFormat="1" ht="45" customHeight="1">
      <c r="A149" s="66">
        <v>97</v>
      </c>
      <c r="B149" s="67" t="s">
        <v>345</v>
      </c>
      <c r="C149" s="298" t="s">
        <v>150</v>
      </c>
      <c r="D149" s="298" t="s">
        <v>27</v>
      </c>
      <c r="E149" s="324">
        <v>304.5</v>
      </c>
      <c r="F149" s="158"/>
      <c r="G149" s="405" t="s">
        <v>191</v>
      </c>
      <c r="H149" s="406" t="s">
        <v>346</v>
      </c>
      <c r="I149" s="298">
        <v>2020.4</v>
      </c>
      <c r="J149" s="298" t="s">
        <v>193</v>
      </c>
      <c r="K149" s="158" t="s">
        <v>347</v>
      </c>
      <c r="L149" s="158" t="s">
        <v>347</v>
      </c>
      <c r="M149" s="298">
        <v>2300</v>
      </c>
      <c r="N149" s="455">
        <v>11622</v>
      </c>
      <c r="O149" s="456"/>
    </row>
    <row r="150" spans="1:15" s="1" customFormat="1" ht="45" customHeight="1">
      <c r="A150" s="66">
        <v>98</v>
      </c>
      <c r="B150" s="67" t="s">
        <v>348</v>
      </c>
      <c r="C150" s="298" t="s">
        <v>150</v>
      </c>
      <c r="D150" s="298" t="s">
        <v>27</v>
      </c>
      <c r="E150" s="324">
        <v>145.8</v>
      </c>
      <c r="F150" s="158"/>
      <c r="G150" s="405" t="s">
        <v>191</v>
      </c>
      <c r="H150" s="54" t="s">
        <v>349</v>
      </c>
      <c r="I150" s="298">
        <v>2020.4</v>
      </c>
      <c r="J150" s="298" t="s">
        <v>193</v>
      </c>
      <c r="K150" s="158" t="s">
        <v>350</v>
      </c>
      <c r="L150" s="158" t="s">
        <v>350</v>
      </c>
      <c r="M150" s="298">
        <v>580</v>
      </c>
      <c r="N150" s="455">
        <v>2900</v>
      </c>
      <c r="O150" s="456"/>
    </row>
    <row r="151" spans="1:15" s="1" customFormat="1" ht="45" customHeight="1">
      <c r="A151" s="66">
        <v>99</v>
      </c>
      <c r="B151" s="67" t="s">
        <v>351</v>
      </c>
      <c r="C151" s="298" t="s">
        <v>150</v>
      </c>
      <c r="D151" s="298" t="s">
        <v>27</v>
      </c>
      <c r="E151" s="324">
        <v>154.4</v>
      </c>
      <c r="F151" s="158"/>
      <c r="G151" s="405" t="s">
        <v>191</v>
      </c>
      <c r="H151" s="54" t="s">
        <v>352</v>
      </c>
      <c r="I151" s="298">
        <v>2020.4</v>
      </c>
      <c r="J151" s="298" t="s">
        <v>193</v>
      </c>
      <c r="K151" s="158" t="s">
        <v>353</v>
      </c>
      <c r="L151" s="158" t="s">
        <v>353</v>
      </c>
      <c r="M151" s="298">
        <v>870</v>
      </c>
      <c r="N151" s="455">
        <v>4385</v>
      </c>
      <c r="O151" s="456"/>
    </row>
    <row r="152" spans="1:15" s="1" customFormat="1" ht="78" customHeight="1">
      <c r="A152" s="66">
        <v>100</v>
      </c>
      <c r="B152" s="67" t="s">
        <v>354</v>
      </c>
      <c r="C152" s="298" t="s">
        <v>150</v>
      </c>
      <c r="D152" s="298" t="s">
        <v>27</v>
      </c>
      <c r="E152" s="324">
        <v>305.3</v>
      </c>
      <c r="F152" s="158"/>
      <c r="G152" s="405" t="s">
        <v>191</v>
      </c>
      <c r="H152" s="54" t="s">
        <v>355</v>
      </c>
      <c r="I152" s="298">
        <v>2020.4</v>
      </c>
      <c r="J152" s="298" t="s">
        <v>193</v>
      </c>
      <c r="K152" s="158" t="s">
        <v>356</v>
      </c>
      <c r="L152" s="158" t="s">
        <v>356</v>
      </c>
      <c r="M152" s="298">
        <v>2100</v>
      </c>
      <c r="N152" s="455">
        <v>10500</v>
      </c>
      <c r="O152" s="456"/>
    </row>
    <row r="153" spans="1:15" s="1" customFormat="1" ht="45" customHeight="1">
      <c r="A153" s="66">
        <v>101</v>
      </c>
      <c r="B153" s="67" t="s">
        <v>357</v>
      </c>
      <c r="C153" s="298" t="s">
        <v>150</v>
      </c>
      <c r="D153" s="298" t="s">
        <v>27</v>
      </c>
      <c r="E153" s="324">
        <v>162</v>
      </c>
      <c r="F153" s="298"/>
      <c r="G153" s="405" t="s">
        <v>191</v>
      </c>
      <c r="H153" s="54" t="s">
        <v>358</v>
      </c>
      <c r="I153" s="298">
        <v>2020.4</v>
      </c>
      <c r="J153" s="298" t="s">
        <v>193</v>
      </c>
      <c r="K153" s="438" t="s">
        <v>359</v>
      </c>
      <c r="L153" s="438" t="s">
        <v>359</v>
      </c>
      <c r="M153" s="298">
        <v>1042</v>
      </c>
      <c r="N153" s="455">
        <v>5322</v>
      </c>
      <c r="O153" s="456"/>
    </row>
    <row r="154" spans="1:15" s="1" customFormat="1" ht="33" customHeight="1">
      <c r="A154" s="286">
        <v>102</v>
      </c>
      <c r="B154" s="259" t="s">
        <v>360</v>
      </c>
      <c r="C154" s="302" t="s">
        <v>150</v>
      </c>
      <c r="D154" s="407" t="s">
        <v>361</v>
      </c>
      <c r="E154" s="324">
        <v>230.2</v>
      </c>
      <c r="F154" s="302"/>
      <c r="G154" s="408" t="s">
        <v>191</v>
      </c>
      <c r="H154" s="262" t="s">
        <v>362</v>
      </c>
      <c r="I154" s="302">
        <v>2020.4</v>
      </c>
      <c r="J154" s="302" t="s">
        <v>193</v>
      </c>
      <c r="K154" s="302" t="s">
        <v>363</v>
      </c>
      <c r="L154" s="302" t="s">
        <v>363</v>
      </c>
      <c r="M154" s="302">
        <v>1468</v>
      </c>
      <c r="N154" s="457">
        <v>7640</v>
      </c>
      <c r="O154" s="458"/>
    </row>
    <row r="155" spans="1:15" s="1" customFormat="1" ht="24" customHeight="1">
      <c r="A155" s="289"/>
      <c r="B155" s="269"/>
      <c r="C155" s="305"/>
      <c r="D155" s="407" t="s">
        <v>27</v>
      </c>
      <c r="E155" s="324">
        <v>39.6</v>
      </c>
      <c r="F155" s="305"/>
      <c r="G155" s="409"/>
      <c r="H155" s="273"/>
      <c r="I155" s="305"/>
      <c r="J155" s="305"/>
      <c r="K155" s="305"/>
      <c r="L155" s="305"/>
      <c r="M155" s="305"/>
      <c r="N155" s="459"/>
      <c r="O155" s="460"/>
    </row>
    <row r="156" spans="1:15" s="1" customFormat="1" ht="57" customHeight="1">
      <c r="A156" s="66">
        <v>103</v>
      </c>
      <c r="B156" s="67" t="s">
        <v>364</v>
      </c>
      <c r="C156" s="298" t="s">
        <v>150</v>
      </c>
      <c r="D156" s="298" t="s">
        <v>361</v>
      </c>
      <c r="E156" s="324">
        <v>283.9</v>
      </c>
      <c r="F156" s="298"/>
      <c r="G156" s="405" t="s">
        <v>191</v>
      </c>
      <c r="H156" s="54" t="s">
        <v>365</v>
      </c>
      <c r="I156" s="298">
        <v>2020.4</v>
      </c>
      <c r="J156" s="298" t="s">
        <v>193</v>
      </c>
      <c r="K156" s="438" t="s">
        <v>366</v>
      </c>
      <c r="L156" s="438" t="s">
        <v>366</v>
      </c>
      <c r="M156" s="298">
        <v>910</v>
      </c>
      <c r="N156" s="455">
        <v>4860</v>
      </c>
      <c r="O156" s="456"/>
    </row>
    <row r="157" spans="1:15" s="1" customFormat="1" ht="45" customHeight="1">
      <c r="A157" s="66">
        <v>104</v>
      </c>
      <c r="B157" s="67" t="s">
        <v>367</v>
      </c>
      <c r="C157" s="298" t="s">
        <v>150</v>
      </c>
      <c r="D157" s="298" t="s">
        <v>361</v>
      </c>
      <c r="E157" s="324">
        <v>310.3</v>
      </c>
      <c r="F157" s="158"/>
      <c r="G157" s="405" t="s">
        <v>191</v>
      </c>
      <c r="H157" s="54" t="s">
        <v>368</v>
      </c>
      <c r="I157" s="298">
        <v>2020.4</v>
      </c>
      <c r="J157" s="298" t="s">
        <v>193</v>
      </c>
      <c r="K157" s="158" t="s">
        <v>369</v>
      </c>
      <c r="L157" s="158" t="s">
        <v>369</v>
      </c>
      <c r="M157" s="298">
        <v>960</v>
      </c>
      <c r="N157" s="455">
        <v>4900</v>
      </c>
      <c r="O157" s="456"/>
    </row>
    <row r="158" spans="1:15" s="1" customFormat="1" ht="60.75" customHeight="1">
      <c r="A158" s="66">
        <v>105</v>
      </c>
      <c r="B158" s="67" t="s">
        <v>370</v>
      </c>
      <c r="C158" s="298" t="s">
        <v>150</v>
      </c>
      <c r="D158" s="298" t="s">
        <v>361</v>
      </c>
      <c r="E158" s="324">
        <v>175.6</v>
      </c>
      <c r="F158" s="158"/>
      <c r="G158" s="405" t="s">
        <v>191</v>
      </c>
      <c r="H158" s="54" t="s">
        <v>371</v>
      </c>
      <c r="I158" s="298">
        <v>2020.4</v>
      </c>
      <c r="J158" s="298" t="s">
        <v>193</v>
      </c>
      <c r="K158" s="158" t="s">
        <v>372</v>
      </c>
      <c r="L158" s="158" t="s">
        <v>372</v>
      </c>
      <c r="M158" s="298">
        <v>550</v>
      </c>
      <c r="N158" s="455">
        <v>2652</v>
      </c>
      <c r="O158" s="456"/>
    </row>
    <row r="159" spans="1:15" s="1" customFormat="1" ht="45" customHeight="1">
      <c r="A159" s="63" t="s">
        <v>254</v>
      </c>
      <c r="B159" s="410" t="s">
        <v>623</v>
      </c>
      <c r="C159" s="411"/>
      <c r="D159" s="412"/>
      <c r="E159" s="83">
        <f>SUM(E160:E171)</f>
        <v>6240</v>
      </c>
      <c r="F159" s="298"/>
      <c r="G159" s="413"/>
      <c r="H159" s="414"/>
      <c r="I159" s="413"/>
      <c r="J159" s="413"/>
      <c r="K159" s="413"/>
      <c r="L159" s="413"/>
      <c r="M159" s="413"/>
      <c r="N159" s="413"/>
      <c r="O159" s="461"/>
    </row>
    <row r="160" spans="1:15" s="1" customFormat="1" ht="36" customHeight="1">
      <c r="A160" s="415">
        <v>106</v>
      </c>
      <c r="B160" s="416" t="s">
        <v>374</v>
      </c>
      <c r="C160" s="298" t="s">
        <v>150</v>
      </c>
      <c r="D160" s="298" t="s">
        <v>39</v>
      </c>
      <c r="E160" s="417">
        <v>170</v>
      </c>
      <c r="F160" s="388"/>
      <c r="G160" s="388" t="s">
        <v>191</v>
      </c>
      <c r="H160" s="388" t="s">
        <v>375</v>
      </c>
      <c r="I160" s="388">
        <v>2020.4</v>
      </c>
      <c r="J160" s="388" t="s">
        <v>193</v>
      </c>
      <c r="K160" s="388" t="s">
        <v>376</v>
      </c>
      <c r="L160" s="388" t="s">
        <v>376</v>
      </c>
      <c r="M160" s="462">
        <v>1875.72</v>
      </c>
      <c r="N160" s="462">
        <v>6795.6</v>
      </c>
      <c r="O160" s="388"/>
    </row>
    <row r="161" spans="1:15" s="1" customFormat="1" ht="36" customHeight="1">
      <c r="A161" s="418"/>
      <c r="B161" s="419"/>
      <c r="C161" s="298" t="s">
        <v>150</v>
      </c>
      <c r="D161" s="298" t="s">
        <v>27</v>
      </c>
      <c r="E161" s="417">
        <v>95</v>
      </c>
      <c r="F161" s="396"/>
      <c r="G161" s="396" t="s">
        <v>191</v>
      </c>
      <c r="H161" s="396" t="s">
        <v>375</v>
      </c>
      <c r="I161" s="396">
        <v>2020.4</v>
      </c>
      <c r="J161" s="396" t="s">
        <v>193</v>
      </c>
      <c r="K161" s="396" t="s">
        <v>376</v>
      </c>
      <c r="L161" s="396" t="s">
        <v>376</v>
      </c>
      <c r="M161" s="463">
        <v>1875.72</v>
      </c>
      <c r="N161" s="463">
        <v>6795.6</v>
      </c>
      <c r="O161" s="396"/>
    </row>
    <row r="162" spans="1:15" s="1" customFormat="1" ht="45" customHeight="1">
      <c r="A162" s="63">
        <v>107</v>
      </c>
      <c r="B162" s="420" t="s">
        <v>377</v>
      </c>
      <c r="C162" s="298" t="s">
        <v>150</v>
      </c>
      <c r="D162" s="298" t="s">
        <v>27</v>
      </c>
      <c r="E162" s="417">
        <v>714</v>
      </c>
      <c r="F162" s="417"/>
      <c r="G162" s="405" t="s">
        <v>191</v>
      </c>
      <c r="H162" s="54" t="s">
        <v>378</v>
      </c>
      <c r="I162" s="298">
        <v>2020.4</v>
      </c>
      <c r="J162" s="298" t="s">
        <v>193</v>
      </c>
      <c r="K162" s="298" t="s">
        <v>379</v>
      </c>
      <c r="L162" s="298" t="s">
        <v>379</v>
      </c>
      <c r="M162" s="464">
        <v>1638.84</v>
      </c>
      <c r="N162" s="464">
        <v>6729.24</v>
      </c>
      <c r="O162" s="461"/>
    </row>
    <row r="163" spans="1:15" s="1" customFormat="1" ht="45" customHeight="1">
      <c r="A163" s="63">
        <v>108</v>
      </c>
      <c r="B163" s="420" t="s">
        <v>380</v>
      </c>
      <c r="C163" s="298" t="s">
        <v>150</v>
      </c>
      <c r="D163" s="298" t="s">
        <v>27</v>
      </c>
      <c r="E163" s="417">
        <v>527</v>
      </c>
      <c r="F163" s="417"/>
      <c r="G163" s="405" t="s">
        <v>191</v>
      </c>
      <c r="H163" s="54" t="s">
        <v>381</v>
      </c>
      <c r="I163" s="298">
        <v>2020.4</v>
      </c>
      <c r="J163" s="298" t="s">
        <v>193</v>
      </c>
      <c r="K163" s="298" t="s">
        <v>382</v>
      </c>
      <c r="L163" s="298" t="s">
        <v>382</v>
      </c>
      <c r="M163" s="464">
        <v>2484.72</v>
      </c>
      <c r="N163" s="464">
        <v>9413.88</v>
      </c>
      <c r="O163" s="461"/>
    </row>
    <row r="164" spans="1:15" s="1" customFormat="1" ht="45" customHeight="1">
      <c r="A164" s="63">
        <v>109</v>
      </c>
      <c r="B164" s="420" t="s">
        <v>383</v>
      </c>
      <c r="C164" s="298" t="s">
        <v>150</v>
      </c>
      <c r="D164" s="298" t="s">
        <v>27</v>
      </c>
      <c r="E164" s="417">
        <v>212</v>
      </c>
      <c r="F164" s="417"/>
      <c r="G164" s="405" t="s">
        <v>191</v>
      </c>
      <c r="H164" s="54" t="s">
        <v>384</v>
      </c>
      <c r="I164" s="298">
        <v>2020.4</v>
      </c>
      <c r="J164" s="298" t="s">
        <v>193</v>
      </c>
      <c r="K164" s="298" t="s">
        <v>385</v>
      </c>
      <c r="L164" s="298" t="s">
        <v>385</v>
      </c>
      <c r="M164" s="464">
        <v>2790.48</v>
      </c>
      <c r="N164" s="464">
        <v>8087.52</v>
      </c>
      <c r="O164" s="461"/>
    </row>
    <row r="165" spans="1:15" s="1" customFormat="1" ht="54.75" customHeight="1">
      <c r="A165" s="63">
        <v>110</v>
      </c>
      <c r="B165" s="420" t="s">
        <v>386</v>
      </c>
      <c r="C165" s="298" t="s">
        <v>150</v>
      </c>
      <c r="D165" s="298" t="s">
        <v>27</v>
      </c>
      <c r="E165" s="417">
        <v>588</v>
      </c>
      <c r="F165" s="417"/>
      <c r="G165" s="405" t="s">
        <v>191</v>
      </c>
      <c r="H165" s="54" t="s">
        <v>387</v>
      </c>
      <c r="I165" s="298">
        <v>2020.4</v>
      </c>
      <c r="J165" s="298" t="s">
        <v>193</v>
      </c>
      <c r="K165" s="298" t="s">
        <v>388</v>
      </c>
      <c r="L165" s="298" t="s">
        <v>388</v>
      </c>
      <c r="M165" s="464">
        <v>4325</v>
      </c>
      <c r="N165" s="464">
        <v>12672</v>
      </c>
      <c r="O165" s="461"/>
    </row>
    <row r="166" spans="1:15" s="1" customFormat="1" ht="63" customHeight="1">
      <c r="A166" s="63">
        <v>111</v>
      </c>
      <c r="B166" s="420" t="s">
        <v>389</v>
      </c>
      <c r="C166" s="298" t="s">
        <v>150</v>
      </c>
      <c r="D166" s="298" t="s">
        <v>27</v>
      </c>
      <c r="E166" s="417">
        <v>802</v>
      </c>
      <c r="F166" s="417"/>
      <c r="G166" s="405" t="s">
        <v>191</v>
      </c>
      <c r="H166" s="54" t="s">
        <v>391</v>
      </c>
      <c r="I166" s="298">
        <v>2020.4</v>
      </c>
      <c r="J166" s="298" t="s">
        <v>193</v>
      </c>
      <c r="K166" s="298" t="s">
        <v>392</v>
      </c>
      <c r="L166" s="298" t="s">
        <v>392</v>
      </c>
      <c r="M166" s="464">
        <v>7935.48</v>
      </c>
      <c r="N166" s="464">
        <v>28514.64</v>
      </c>
      <c r="O166" s="461"/>
    </row>
    <row r="167" spans="1:15" s="1" customFormat="1" ht="57" customHeight="1">
      <c r="A167" s="63">
        <v>112</v>
      </c>
      <c r="B167" s="420" t="s">
        <v>393</v>
      </c>
      <c r="C167" s="298" t="s">
        <v>150</v>
      </c>
      <c r="D167" s="298" t="s">
        <v>27</v>
      </c>
      <c r="E167" s="417">
        <v>636</v>
      </c>
      <c r="F167" s="417"/>
      <c r="G167" s="405" t="s">
        <v>191</v>
      </c>
      <c r="H167" s="54" t="s">
        <v>394</v>
      </c>
      <c r="I167" s="298">
        <v>2020.4</v>
      </c>
      <c r="J167" s="298" t="s">
        <v>193</v>
      </c>
      <c r="K167" s="298" t="s">
        <v>395</v>
      </c>
      <c r="L167" s="298" t="s">
        <v>395</v>
      </c>
      <c r="M167" s="464">
        <v>4594.8</v>
      </c>
      <c r="N167" s="464">
        <v>17289.72</v>
      </c>
      <c r="O167" s="461"/>
    </row>
    <row r="168" spans="1:15" s="1" customFormat="1" ht="45" customHeight="1">
      <c r="A168" s="63">
        <v>113</v>
      </c>
      <c r="B168" s="420" t="s">
        <v>396</v>
      </c>
      <c r="C168" s="298" t="s">
        <v>150</v>
      </c>
      <c r="D168" s="298" t="s">
        <v>27</v>
      </c>
      <c r="E168" s="417">
        <v>724</v>
      </c>
      <c r="F168" s="417"/>
      <c r="G168" s="405" t="s">
        <v>191</v>
      </c>
      <c r="H168" s="54" t="s">
        <v>397</v>
      </c>
      <c r="I168" s="298">
        <v>2020.4</v>
      </c>
      <c r="J168" s="298" t="s">
        <v>193</v>
      </c>
      <c r="K168" s="298" t="s">
        <v>398</v>
      </c>
      <c r="L168" s="298" t="s">
        <v>398</v>
      </c>
      <c r="M168" s="464">
        <v>2060.52</v>
      </c>
      <c r="N168" s="464">
        <v>8791.44</v>
      </c>
      <c r="O168" s="461"/>
    </row>
    <row r="169" spans="1:15" s="1" customFormat="1" ht="45" customHeight="1">
      <c r="A169" s="63">
        <v>114</v>
      </c>
      <c r="B169" s="420" t="s">
        <v>399</v>
      </c>
      <c r="C169" s="298" t="s">
        <v>150</v>
      </c>
      <c r="D169" s="298" t="s">
        <v>27</v>
      </c>
      <c r="E169" s="417">
        <v>685</v>
      </c>
      <c r="F169" s="417"/>
      <c r="G169" s="405" t="s">
        <v>191</v>
      </c>
      <c r="H169" s="54" t="s">
        <v>400</v>
      </c>
      <c r="I169" s="298">
        <v>2020.4</v>
      </c>
      <c r="J169" s="298" t="s">
        <v>193</v>
      </c>
      <c r="K169" s="298" t="s">
        <v>401</v>
      </c>
      <c r="L169" s="298" t="s">
        <v>401</v>
      </c>
      <c r="M169" s="464">
        <v>2283.96</v>
      </c>
      <c r="N169" s="464">
        <v>8983.8</v>
      </c>
      <c r="O169" s="461"/>
    </row>
    <row r="170" spans="1:15" s="1" customFormat="1" ht="45" customHeight="1">
      <c r="A170" s="63">
        <v>115</v>
      </c>
      <c r="B170" s="420" t="s">
        <v>402</v>
      </c>
      <c r="C170" s="298" t="s">
        <v>150</v>
      </c>
      <c r="D170" s="298" t="s">
        <v>27</v>
      </c>
      <c r="E170" s="417">
        <v>558</v>
      </c>
      <c r="F170" s="417"/>
      <c r="G170" s="405" t="s">
        <v>191</v>
      </c>
      <c r="H170" s="54" t="s">
        <v>403</v>
      </c>
      <c r="I170" s="298">
        <v>2020.4</v>
      </c>
      <c r="J170" s="298" t="s">
        <v>193</v>
      </c>
      <c r="K170" s="298" t="s">
        <v>404</v>
      </c>
      <c r="L170" s="298" t="s">
        <v>404</v>
      </c>
      <c r="M170" s="464">
        <v>1637.16</v>
      </c>
      <c r="N170" s="464">
        <v>5260.08</v>
      </c>
      <c r="O170" s="461"/>
    </row>
    <row r="171" spans="1:15" s="1" customFormat="1" ht="66.75" customHeight="1">
      <c r="A171" s="63">
        <v>116</v>
      </c>
      <c r="B171" s="420" t="s">
        <v>405</v>
      </c>
      <c r="C171" s="298" t="s">
        <v>150</v>
      </c>
      <c r="D171" s="298" t="s">
        <v>27</v>
      </c>
      <c r="E171" s="417">
        <v>529</v>
      </c>
      <c r="F171" s="417"/>
      <c r="G171" s="405" t="s">
        <v>191</v>
      </c>
      <c r="H171" s="54" t="s">
        <v>406</v>
      </c>
      <c r="I171" s="298">
        <v>2021.4</v>
      </c>
      <c r="J171" s="298" t="s">
        <v>193</v>
      </c>
      <c r="K171" s="298" t="s">
        <v>407</v>
      </c>
      <c r="L171" s="298" t="s">
        <v>407</v>
      </c>
      <c r="M171" s="464">
        <v>3428.8799999999997</v>
      </c>
      <c r="N171" s="464">
        <v>15819.72</v>
      </c>
      <c r="O171" s="456"/>
    </row>
    <row r="172" spans="1:15" s="5" customFormat="1" ht="27" customHeight="1">
      <c r="A172" s="49" t="s">
        <v>408</v>
      </c>
      <c r="B172" s="162" t="s">
        <v>409</v>
      </c>
      <c r="C172" s="141"/>
      <c r="D172" s="143"/>
      <c r="E172" s="144">
        <f>SUM(E173:E175)</f>
        <v>8763</v>
      </c>
      <c r="F172" s="49"/>
      <c r="G172" s="49"/>
      <c r="H172" s="421"/>
      <c r="I172" s="49"/>
      <c r="J172" s="240"/>
      <c r="K172" s="358"/>
      <c r="L172" s="358"/>
      <c r="M172" s="49"/>
      <c r="N172" s="49"/>
      <c r="O172" s="199"/>
    </row>
    <row r="173" spans="1:15" s="1" customFormat="1" ht="42" customHeight="1">
      <c r="A173" s="66">
        <v>117</v>
      </c>
      <c r="B173" s="67" t="s">
        <v>409</v>
      </c>
      <c r="C173" s="52" t="s">
        <v>150</v>
      </c>
      <c r="D173" s="52" t="s">
        <v>27</v>
      </c>
      <c r="E173" s="53">
        <v>5500</v>
      </c>
      <c r="F173" s="52" t="s">
        <v>410</v>
      </c>
      <c r="G173" s="300" t="s">
        <v>191</v>
      </c>
      <c r="H173" s="54" t="s">
        <v>411</v>
      </c>
      <c r="I173" s="61" t="s">
        <v>412</v>
      </c>
      <c r="J173" s="61" t="s">
        <v>193</v>
      </c>
      <c r="K173" s="465" t="s">
        <v>413</v>
      </c>
      <c r="L173" s="465" t="s">
        <v>414</v>
      </c>
      <c r="M173" s="61">
        <v>1981</v>
      </c>
      <c r="N173" s="61">
        <v>7924</v>
      </c>
      <c r="O173" s="199"/>
    </row>
    <row r="174" spans="1:15" s="1" customFormat="1" ht="37.5" customHeight="1">
      <c r="A174" s="66">
        <v>118</v>
      </c>
      <c r="B174" s="67" t="s">
        <v>415</v>
      </c>
      <c r="C174" s="52" t="s">
        <v>150</v>
      </c>
      <c r="D174" s="52" t="s">
        <v>416</v>
      </c>
      <c r="E174" s="53">
        <v>900</v>
      </c>
      <c r="F174" s="52" t="s">
        <v>410</v>
      </c>
      <c r="G174" s="300" t="s">
        <v>191</v>
      </c>
      <c r="H174" s="54" t="s">
        <v>417</v>
      </c>
      <c r="I174" s="61">
        <v>2020.4</v>
      </c>
      <c r="J174" s="61" t="s">
        <v>193</v>
      </c>
      <c r="K174" s="465" t="s">
        <v>418</v>
      </c>
      <c r="L174" s="465" t="s">
        <v>418</v>
      </c>
      <c r="M174" s="61">
        <v>300</v>
      </c>
      <c r="N174" s="61">
        <v>1185</v>
      </c>
      <c r="O174" s="199"/>
    </row>
    <row r="175" spans="1:15" s="1" customFormat="1" ht="109.5" customHeight="1">
      <c r="A175" s="66">
        <v>119</v>
      </c>
      <c r="B175" s="67" t="s">
        <v>419</v>
      </c>
      <c r="C175" s="52" t="s">
        <v>150</v>
      </c>
      <c r="D175" s="52" t="s">
        <v>416</v>
      </c>
      <c r="E175" s="53">
        <v>2363</v>
      </c>
      <c r="F175" s="54" t="s">
        <v>624</v>
      </c>
      <c r="G175" s="85" t="s">
        <v>191</v>
      </c>
      <c r="H175" s="54" t="s">
        <v>625</v>
      </c>
      <c r="I175" s="52">
        <v>2020.4</v>
      </c>
      <c r="J175" s="52" t="s">
        <v>193</v>
      </c>
      <c r="K175" s="465" t="s">
        <v>626</v>
      </c>
      <c r="L175" s="465" t="s">
        <v>627</v>
      </c>
      <c r="M175" s="52">
        <v>788</v>
      </c>
      <c r="N175" s="52">
        <v>3152</v>
      </c>
      <c r="O175" s="199"/>
    </row>
    <row r="176" spans="1:15" s="1" customFormat="1" ht="25.5" customHeight="1">
      <c r="A176" s="66" t="s">
        <v>420</v>
      </c>
      <c r="B176" s="162" t="s">
        <v>421</v>
      </c>
      <c r="C176" s="141"/>
      <c r="D176" s="143"/>
      <c r="E176" s="60">
        <v>3000</v>
      </c>
      <c r="F176" s="61"/>
      <c r="G176" s="173"/>
      <c r="H176" s="54"/>
      <c r="I176" s="61"/>
      <c r="J176" s="61"/>
      <c r="K176" s="466"/>
      <c r="L176" s="466"/>
      <c r="M176" s="61"/>
      <c r="N176" s="61"/>
      <c r="O176" s="199"/>
    </row>
    <row r="177" spans="1:15" s="1" customFormat="1" ht="33.75" customHeight="1">
      <c r="A177" s="126">
        <v>120</v>
      </c>
      <c r="B177" s="88" t="s">
        <v>422</v>
      </c>
      <c r="C177" s="88" t="s">
        <v>150</v>
      </c>
      <c r="D177" s="52" t="s">
        <v>124</v>
      </c>
      <c r="E177" s="53">
        <v>565</v>
      </c>
      <c r="F177" s="88" t="s">
        <v>628</v>
      </c>
      <c r="G177" s="165" t="s">
        <v>191</v>
      </c>
      <c r="H177" s="243" t="s">
        <v>423</v>
      </c>
      <c r="I177" s="467">
        <v>2020.4</v>
      </c>
      <c r="J177" s="88" t="s">
        <v>193</v>
      </c>
      <c r="K177" s="468" t="s">
        <v>424</v>
      </c>
      <c r="L177" s="468" t="s">
        <v>425</v>
      </c>
      <c r="M177" s="88">
        <v>6500</v>
      </c>
      <c r="N177" s="88">
        <v>24950</v>
      </c>
      <c r="O177" s="364"/>
    </row>
    <row r="178" spans="1:15" s="1" customFormat="1" ht="39.75" customHeight="1">
      <c r="A178" s="73"/>
      <c r="B178" s="94"/>
      <c r="C178" s="94"/>
      <c r="D178" s="52" t="s">
        <v>492</v>
      </c>
      <c r="E178" s="53">
        <v>2435</v>
      </c>
      <c r="F178" s="94"/>
      <c r="G178" s="422"/>
      <c r="H178" s="423"/>
      <c r="I178" s="469"/>
      <c r="J178" s="94"/>
      <c r="K178" s="470"/>
      <c r="L178" s="470"/>
      <c r="M178" s="94"/>
      <c r="N178" s="94"/>
      <c r="O178" s="367"/>
    </row>
    <row r="179" spans="1:15" s="1" customFormat="1" ht="33" customHeight="1">
      <c r="A179" s="35" t="s">
        <v>426</v>
      </c>
      <c r="B179" s="36"/>
      <c r="C179" s="35"/>
      <c r="D179" s="37"/>
      <c r="E179" s="41">
        <f>SUM(E180:E183)</f>
        <v>6083</v>
      </c>
      <c r="F179" s="42"/>
      <c r="G179" s="424"/>
      <c r="H179" s="42"/>
      <c r="I179" s="42"/>
      <c r="J179" s="187"/>
      <c r="K179" s="188"/>
      <c r="L179" s="189"/>
      <c r="M179" s="42">
        <f>SUM(M180:M182)</f>
        <v>53780</v>
      </c>
      <c r="N179" s="186">
        <f>SUM(N180:N182)</f>
        <v>197516</v>
      </c>
      <c r="O179" s="199"/>
    </row>
    <row r="180" spans="1:15" s="1" customFormat="1" ht="75.75" customHeight="1">
      <c r="A180" s="66">
        <v>121</v>
      </c>
      <c r="B180" s="67" t="s">
        <v>427</v>
      </c>
      <c r="C180" s="52" t="s">
        <v>427</v>
      </c>
      <c r="D180" s="52" t="s">
        <v>27</v>
      </c>
      <c r="E180" s="53">
        <v>1050</v>
      </c>
      <c r="F180" s="67" t="s">
        <v>428</v>
      </c>
      <c r="G180" s="55" t="s">
        <v>429</v>
      </c>
      <c r="H180" s="298" t="s">
        <v>430</v>
      </c>
      <c r="I180" s="52">
        <v>2020.3</v>
      </c>
      <c r="J180" s="52" t="s">
        <v>431</v>
      </c>
      <c r="K180" s="355" t="s">
        <v>432</v>
      </c>
      <c r="L180" s="355" t="s">
        <v>432</v>
      </c>
      <c r="M180" s="52">
        <v>2500</v>
      </c>
      <c r="N180" s="52">
        <v>2500</v>
      </c>
      <c r="O180" s="199"/>
    </row>
    <row r="181" spans="1:15" s="1" customFormat="1" ht="57" customHeight="1">
      <c r="A181" s="66">
        <v>122</v>
      </c>
      <c r="B181" s="67" t="s">
        <v>433</v>
      </c>
      <c r="C181" s="52" t="s">
        <v>434</v>
      </c>
      <c r="D181" s="52" t="s">
        <v>39</v>
      </c>
      <c r="E181" s="53">
        <v>33</v>
      </c>
      <c r="F181" s="67"/>
      <c r="G181" s="55" t="s">
        <v>429</v>
      </c>
      <c r="H181" s="298" t="s">
        <v>430</v>
      </c>
      <c r="I181" s="52">
        <v>2020.1</v>
      </c>
      <c r="J181" s="52" t="s">
        <v>431</v>
      </c>
      <c r="K181" s="158" t="s">
        <v>435</v>
      </c>
      <c r="L181" s="158" t="s">
        <v>435</v>
      </c>
      <c r="M181" s="52">
        <v>25640</v>
      </c>
      <c r="N181" s="52">
        <v>97508</v>
      </c>
      <c r="O181" s="199"/>
    </row>
    <row r="182" spans="1:15" s="1" customFormat="1" ht="51" customHeight="1">
      <c r="A182" s="66">
        <v>123</v>
      </c>
      <c r="B182" s="67" t="s">
        <v>436</v>
      </c>
      <c r="C182" s="52" t="s">
        <v>437</v>
      </c>
      <c r="D182" s="52" t="s">
        <v>39</v>
      </c>
      <c r="E182" s="53">
        <v>4500</v>
      </c>
      <c r="F182" s="67"/>
      <c r="G182" s="55" t="s">
        <v>429</v>
      </c>
      <c r="H182" s="298" t="s">
        <v>438</v>
      </c>
      <c r="I182" s="52">
        <v>2020.1</v>
      </c>
      <c r="J182" s="52" t="s">
        <v>431</v>
      </c>
      <c r="K182" s="355" t="s">
        <v>439</v>
      </c>
      <c r="L182" s="355" t="s">
        <v>439</v>
      </c>
      <c r="M182" s="52">
        <v>25640</v>
      </c>
      <c r="N182" s="52">
        <v>97508</v>
      </c>
      <c r="O182" s="199"/>
    </row>
    <row r="183" spans="1:15" s="1" customFormat="1" ht="63.75" customHeight="1">
      <c r="A183" s="66">
        <v>124</v>
      </c>
      <c r="B183" s="67" t="s">
        <v>440</v>
      </c>
      <c r="C183" s="52" t="s">
        <v>440</v>
      </c>
      <c r="D183" s="52" t="s">
        <v>39</v>
      </c>
      <c r="E183" s="53">
        <v>500</v>
      </c>
      <c r="F183" s="67"/>
      <c r="G183" s="55" t="s">
        <v>429</v>
      </c>
      <c r="H183" s="298" t="s">
        <v>438</v>
      </c>
      <c r="I183" s="52">
        <v>2020.1</v>
      </c>
      <c r="J183" s="52" t="s">
        <v>431</v>
      </c>
      <c r="K183" s="355" t="s">
        <v>439</v>
      </c>
      <c r="L183" s="355" t="s">
        <v>439</v>
      </c>
      <c r="M183" s="52"/>
      <c r="N183" s="52">
        <v>97156</v>
      </c>
      <c r="O183" s="199"/>
    </row>
    <row r="184" spans="1:15" s="1" customFormat="1" ht="30.75" customHeight="1">
      <c r="A184" s="35" t="s">
        <v>441</v>
      </c>
      <c r="B184" s="36"/>
      <c r="C184" s="35"/>
      <c r="D184" s="37"/>
      <c r="E184" s="41">
        <f>SUM(E185,E188)</f>
        <v>549</v>
      </c>
      <c r="F184" s="42"/>
      <c r="G184" s="43"/>
      <c r="H184" s="42"/>
      <c r="I184" s="42"/>
      <c r="J184" s="187"/>
      <c r="K184" s="188"/>
      <c r="L184" s="189"/>
      <c r="M184" s="42">
        <f>SUM(M185:M189)</f>
        <v>4780</v>
      </c>
      <c r="N184" s="42">
        <f>SUM(N185:N189)</f>
        <v>4780</v>
      </c>
      <c r="O184" s="199"/>
    </row>
    <row r="185" spans="1:15" s="1" customFormat="1" ht="28.5" customHeight="1">
      <c r="A185" s="425" t="s">
        <v>133</v>
      </c>
      <c r="B185" s="426" t="s">
        <v>442</v>
      </c>
      <c r="C185" s="427"/>
      <c r="D185" s="428"/>
      <c r="E185" s="41">
        <f>SUM(E186,E187)</f>
        <v>511</v>
      </c>
      <c r="F185" s="42"/>
      <c r="G185" s="43"/>
      <c r="H185" s="42"/>
      <c r="I185" s="42"/>
      <c r="J185" s="187"/>
      <c r="K185" s="188"/>
      <c r="L185" s="189"/>
      <c r="M185" s="42"/>
      <c r="N185" s="42"/>
      <c r="O185" s="199"/>
    </row>
    <row r="186" spans="1:15" s="5" customFormat="1" ht="108" customHeight="1">
      <c r="A186" s="170">
        <v>125</v>
      </c>
      <c r="B186" s="67" t="s">
        <v>443</v>
      </c>
      <c r="C186" s="52" t="s">
        <v>93</v>
      </c>
      <c r="D186" s="52" t="s">
        <v>39</v>
      </c>
      <c r="E186" s="90">
        <v>211</v>
      </c>
      <c r="F186" s="54" t="s">
        <v>444</v>
      </c>
      <c r="G186" s="44" t="s">
        <v>445</v>
      </c>
      <c r="H186" s="52" t="s">
        <v>446</v>
      </c>
      <c r="I186" s="52">
        <v>2020.6</v>
      </c>
      <c r="J186" s="52" t="s">
        <v>447</v>
      </c>
      <c r="K186" s="158" t="s">
        <v>629</v>
      </c>
      <c r="L186" s="158" t="s">
        <v>630</v>
      </c>
      <c r="M186" s="52">
        <v>2100</v>
      </c>
      <c r="N186" s="52">
        <v>2100</v>
      </c>
      <c r="O186" s="67" t="s">
        <v>631</v>
      </c>
    </row>
    <row r="187" spans="1:15" s="1" customFormat="1" ht="105.75" customHeight="1">
      <c r="A187" s="66">
        <v>126</v>
      </c>
      <c r="B187" s="67" t="s">
        <v>450</v>
      </c>
      <c r="C187" s="52" t="s">
        <v>93</v>
      </c>
      <c r="D187" s="52" t="s">
        <v>39</v>
      </c>
      <c r="E187" s="53">
        <v>300</v>
      </c>
      <c r="F187" s="54" t="s">
        <v>444</v>
      </c>
      <c r="G187" s="55" t="s">
        <v>445</v>
      </c>
      <c r="H187" s="52" t="s">
        <v>446</v>
      </c>
      <c r="I187" s="52" t="s">
        <v>451</v>
      </c>
      <c r="J187" s="52" t="s">
        <v>447</v>
      </c>
      <c r="K187" s="158" t="s">
        <v>632</v>
      </c>
      <c r="L187" s="158" t="s">
        <v>632</v>
      </c>
      <c r="M187" s="52">
        <v>2300</v>
      </c>
      <c r="N187" s="52">
        <v>2300</v>
      </c>
      <c r="O187" s="194" t="s">
        <v>633</v>
      </c>
    </row>
    <row r="188" spans="1:15" s="1" customFormat="1" ht="21.75" customHeight="1">
      <c r="A188" s="429" t="s">
        <v>34</v>
      </c>
      <c r="B188" s="430" t="s">
        <v>453</v>
      </c>
      <c r="C188" s="431"/>
      <c r="D188" s="432"/>
      <c r="E188" s="433">
        <f>SUM(E189)</f>
        <v>38</v>
      </c>
      <c r="F188" s="52"/>
      <c r="G188" s="55"/>
      <c r="H188" s="52"/>
      <c r="I188" s="52"/>
      <c r="J188" s="52"/>
      <c r="K188" s="158"/>
      <c r="L188" s="158"/>
      <c r="M188" s="52"/>
      <c r="N188" s="52"/>
      <c r="O188" s="224"/>
    </row>
    <row r="189" spans="1:15" s="1" customFormat="1" ht="130.5" customHeight="1">
      <c r="A189" s="66">
        <v>127</v>
      </c>
      <c r="B189" s="67" t="s">
        <v>454</v>
      </c>
      <c r="C189" s="52" t="s">
        <v>93</v>
      </c>
      <c r="D189" s="52" t="s">
        <v>39</v>
      </c>
      <c r="E189" s="53">
        <v>38</v>
      </c>
      <c r="F189" s="52" t="s">
        <v>455</v>
      </c>
      <c r="G189" s="55" t="s">
        <v>445</v>
      </c>
      <c r="H189" s="434" t="s">
        <v>456</v>
      </c>
      <c r="I189" s="52" t="s">
        <v>451</v>
      </c>
      <c r="J189" s="52" t="s">
        <v>447</v>
      </c>
      <c r="K189" s="158" t="s">
        <v>457</v>
      </c>
      <c r="L189" s="158" t="s">
        <v>457</v>
      </c>
      <c r="M189" s="52">
        <v>380</v>
      </c>
      <c r="N189" s="52">
        <v>380</v>
      </c>
      <c r="O189" s="224"/>
    </row>
    <row r="190" spans="1:15" s="1" customFormat="1" ht="24" customHeight="1">
      <c r="A190" s="435" t="s">
        <v>458</v>
      </c>
      <c r="B190" s="436"/>
      <c r="C190" s="435"/>
      <c r="D190" s="437"/>
      <c r="E190" s="60">
        <f>SUM(E191:E191)</f>
        <v>3000</v>
      </c>
      <c r="F190" s="171"/>
      <c r="G190" s="170"/>
      <c r="H190" s="136"/>
      <c r="I190" s="61"/>
      <c r="J190" s="61"/>
      <c r="K190" s="67"/>
      <c r="L190" s="67"/>
      <c r="M190" s="61"/>
      <c r="N190" s="61"/>
      <c r="O190" s="199"/>
    </row>
    <row r="191" spans="1:15" s="1" customFormat="1" ht="87" customHeight="1">
      <c r="A191" s="66">
        <v>128</v>
      </c>
      <c r="B191" s="67" t="s">
        <v>459</v>
      </c>
      <c r="C191" s="52" t="s">
        <v>460</v>
      </c>
      <c r="D191" s="52" t="s">
        <v>27</v>
      </c>
      <c r="E191" s="53">
        <v>3000</v>
      </c>
      <c r="F191" s="67"/>
      <c r="G191" s="170" t="s">
        <v>458</v>
      </c>
      <c r="H191" s="438" t="s">
        <v>462</v>
      </c>
      <c r="I191" s="61">
        <v>2020.3</v>
      </c>
      <c r="J191" s="61" t="s">
        <v>463</v>
      </c>
      <c r="K191" s="67" t="s">
        <v>634</v>
      </c>
      <c r="L191" s="67" t="s">
        <v>634</v>
      </c>
      <c r="M191" s="61">
        <v>6524</v>
      </c>
      <c r="N191" s="61">
        <v>6524</v>
      </c>
      <c r="O191" s="199"/>
    </row>
    <row r="192" spans="1:15" s="1" customFormat="1" ht="13.5" customHeight="1">
      <c r="A192" s="22" t="s">
        <v>465</v>
      </c>
      <c r="B192" s="12"/>
      <c r="C192" s="439"/>
      <c r="D192" s="440"/>
      <c r="E192" s="441"/>
      <c r="F192" s="442"/>
      <c r="G192" s="443"/>
      <c r="H192" s="444"/>
      <c r="I192" s="471"/>
      <c r="J192" s="472"/>
      <c r="K192" s="473"/>
      <c r="L192" s="473"/>
      <c r="M192" s="472"/>
      <c r="N192" s="472"/>
      <c r="O192" s="442"/>
    </row>
    <row r="193" spans="1:15" s="10" customFormat="1" ht="12" customHeight="1">
      <c r="A193" s="474"/>
      <c r="B193" s="475" t="s">
        <v>466</v>
      </c>
      <c r="C193" s="476"/>
      <c r="D193" s="475"/>
      <c r="E193" s="476"/>
      <c r="F193" s="476"/>
      <c r="G193" s="477"/>
      <c r="H193" s="476"/>
      <c r="I193" s="476"/>
      <c r="J193" s="476"/>
      <c r="K193" s="475"/>
      <c r="L193" s="475"/>
      <c r="M193" s="476"/>
      <c r="N193" s="476"/>
      <c r="O193" s="442"/>
    </row>
    <row r="194" spans="1:15" s="1" customFormat="1" ht="15" customHeight="1">
      <c r="A194" s="478"/>
      <c r="B194" s="479" t="s">
        <v>467</v>
      </c>
      <c r="C194" s="480"/>
      <c r="D194" s="479"/>
      <c r="E194" s="480"/>
      <c r="F194" s="476"/>
      <c r="G194" s="477"/>
      <c r="H194" s="480"/>
      <c r="I194" s="476"/>
      <c r="J194" s="480"/>
      <c r="K194" s="479"/>
      <c r="L194" s="479"/>
      <c r="M194" s="480"/>
      <c r="N194" s="480"/>
      <c r="O194" s="442"/>
    </row>
    <row r="195" spans="1:15" s="1" customFormat="1" ht="15" customHeight="1">
      <c r="A195" s="478"/>
      <c r="B195" s="479" t="s">
        <v>468</v>
      </c>
      <c r="C195" s="480"/>
      <c r="D195" s="479"/>
      <c r="E195" s="480"/>
      <c r="F195" s="476"/>
      <c r="G195" s="477"/>
      <c r="H195" s="480"/>
      <c r="I195" s="476"/>
      <c r="J195" s="480"/>
      <c r="K195" s="479"/>
      <c r="L195" s="479"/>
      <c r="M195" s="480"/>
      <c r="N195" s="480"/>
      <c r="O195" s="442"/>
    </row>
    <row r="196" spans="1:15" s="1" customFormat="1" ht="15" customHeight="1">
      <c r="A196" s="478"/>
      <c r="B196" s="479" t="s">
        <v>469</v>
      </c>
      <c r="C196" s="480"/>
      <c r="D196" s="479"/>
      <c r="E196" s="480"/>
      <c r="F196" s="476"/>
      <c r="G196" s="477"/>
      <c r="H196" s="480"/>
      <c r="I196" s="476"/>
      <c r="J196" s="480"/>
      <c r="K196" s="479"/>
      <c r="L196" s="479"/>
      <c r="M196" s="480"/>
      <c r="N196" s="480"/>
      <c r="O196" s="442"/>
    </row>
    <row r="197" spans="1:15" s="1" customFormat="1" ht="15" customHeight="1">
      <c r="A197" s="478"/>
      <c r="B197" s="479" t="s">
        <v>635</v>
      </c>
      <c r="C197" s="480"/>
      <c r="D197" s="479"/>
      <c r="E197" s="480"/>
      <c r="F197" s="476"/>
      <c r="G197" s="477"/>
      <c r="H197" s="480"/>
      <c r="I197" s="476"/>
      <c r="J197" s="480"/>
      <c r="K197" s="479"/>
      <c r="L197" s="479"/>
      <c r="M197" s="480"/>
      <c r="N197" s="480"/>
      <c r="O197" s="442"/>
    </row>
    <row r="198" spans="1:15" s="1" customFormat="1" ht="15" customHeight="1">
      <c r="A198" s="478"/>
      <c r="B198" s="479" t="s">
        <v>636</v>
      </c>
      <c r="C198" s="480"/>
      <c r="D198" s="479"/>
      <c r="E198" s="480"/>
      <c r="F198" s="476"/>
      <c r="G198" s="477"/>
      <c r="H198" s="480"/>
      <c r="I198" s="476"/>
      <c r="J198" s="480"/>
      <c r="K198" s="479"/>
      <c r="L198" s="479"/>
      <c r="M198" s="480"/>
      <c r="N198" s="480"/>
      <c r="O198" s="442"/>
    </row>
    <row r="199" spans="1:15" s="1" customFormat="1" ht="24" customHeight="1">
      <c r="A199" s="478"/>
      <c r="B199" s="475" t="s">
        <v>637</v>
      </c>
      <c r="C199" s="476"/>
      <c r="D199" s="475"/>
      <c r="E199" s="476"/>
      <c r="F199" s="476"/>
      <c r="G199" s="477"/>
      <c r="H199" s="476"/>
      <c r="I199" s="476"/>
      <c r="J199" s="476"/>
      <c r="K199" s="475"/>
      <c r="L199" s="475"/>
      <c r="M199" s="476"/>
      <c r="N199" s="476"/>
      <c r="O199" s="442"/>
    </row>
    <row r="200" spans="1:15" s="10" customFormat="1" ht="25.5" customHeight="1">
      <c r="A200" s="481"/>
      <c r="B200" s="20"/>
      <c r="C200" s="13"/>
      <c r="D200" s="14"/>
      <c r="E200" s="16"/>
      <c r="F200" s="16"/>
      <c r="G200" s="482"/>
      <c r="H200" s="16"/>
      <c r="I200" s="483"/>
      <c r="J200" s="19"/>
      <c r="K200" s="20"/>
      <c r="L200" s="20"/>
      <c r="M200" s="19"/>
      <c r="N200" s="19"/>
      <c r="O200" s="21"/>
    </row>
  </sheetData>
  <sheetProtection/>
  <mergeCells count="308">
    <mergeCell ref="A1:B1"/>
    <mergeCell ref="A2:O2"/>
    <mergeCell ref="A3:J3"/>
    <mergeCell ref="K3:L3"/>
    <mergeCell ref="M3:O3"/>
    <mergeCell ref="A6:D6"/>
    <mergeCell ref="A7:D7"/>
    <mergeCell ref="B8:D8"/>
    <mergeCell ref="B10:D10"/>
    <mergeCell ref="B11:D11"/>
    <mergeCell ref="B16:D16"/>
    <mergeCell ref="B29:D29"/>
    <mergeCell ref="B31:D31"/>
    <mergeCell ref="B38:D38"/>
    <mergeCell ref="A44:D44"/>
    <mergeCell ref="B45:D45"/>
    <mergeCell ref="A52:D52"/>
    <mergeCell ref="B53:D53"/>
    <mergeCell ref="B56:D56"/>
    <mergeCell ref="B57:D57"/>
    <mergeCell ref="B61:D61"/>
    <mergeCell ref="B70:D70"/>
    <mergeCell ref="B72:D72"/>
    <mergeCell ref="P72:R72"/>
    <mergeCell ref="AD72:AF72"/>
    <mergeCell ref="AR72:AT72"/>
    <mergeCell ref="BF72:BH72"/>
    <mergeCell ref="BT72:BV72"/>
    <mergeCell ref="CH72:CJ72"/>
    <mergeCell ref="CV72:CX72"/>
    <mergeCell ref="DJ72:DL72"/>
    <mergeCell ref="DX72:DZ72"/>
    <mergeCell ref="EL72:EN72"/>
    <mergeCell ref="EZ72:FB72"/>
    <mergeCell ref="FN72:FP72"/>
    <mergeCell ref="GB72:GD72"/>
    <mergeCell ref="GP72:GR72"/>
    <mergeCell ref="HD72:HF72"/>
    <mergeCell ref="HR72:HT72"/>
    <mergeCell ref="IF72:IH72"/>
    <mergeCell ref="IT72:IV72"/>
    <mergeCell ref="B74:D74"/>
    <mergeCell ref="B76:D76"/>
    <mergeCell ref="A79:D79"/>
    <mergeCell ref="B80:D80"/>
    <mergeCell ref="B81:D81"/>
    <mergeCell ref="B104:D104"/>
    <mergeCell ref="K104:L104"/>
    <mergeCell ref="B124:D124"/>
    <mergeCell ref="K124:L124"/>
    <mergeCell ref="B129:D129"/>
    <mergeCell ref="B145:D145"/>
    <mergeCell ref="B146:D146"/>
    <mergeCell ref="F146:L146"/>
    <mergeCell ref="B159:D159"/>
    <mergeCell ref="B172:D172"/>
    <mergeCell ref="K172:L172"/>
    <mergeCell ref="B176:D176"/>
    <mergeCell ref="A179:D179"/>
    <mergeCell ref="A184:D184"/>
    <mergeCell ref="B185:D185"/>
    <mergeCell ref="B188:D188"/>
    <mergeCell ref="A190:D190"/>
    <mergeCell ref="A192:B192"/>
    <mergeCell ref="B193:N193"/>
    <mergeCell ref="B194:N194"/>
    <mergeCell ref="B195:N195"/>
    <mergeCell ref="B196:N196"/>
    <mergeCell ref="B197:N197"/>
    <mergeCell ref="B198:N198"/>
    <mergeCell ref="B199:N199"/>
    <mergeCell ref="A4:A5"/>
    <mergeCell ref="A17:A18"/>
    <mergeCell ref="A21:A22"/>
    <mergeCell ref="A32:A33"/>
    <mergeCell ref="A34:A35"/>
    <mergeCell ref="A46:A48"/>
    <mergeCell ref="A65:A67"/>
    <mergeCell ref="A68:A69"/>
    <mergeCell ref="A77:A78"/>
    <mergeCell ref="A96:A97"/>
    <mergeCell ref="A107:A108"/>
    <mergeCell ref="A118:A119"/>
    <mergeCell ref="A125:A126"/>
    <mergeCell ref="A127:A128"/>
    <mergeCell ref="A134:A137"/>
    <mergeCell ref="A154:A155"/>
    <mergeCell ref="A160:A161"/>
    <mergeCell ref="A177:A178"/>
    <mergeCell ref="B4:B5"/>
    <mergeCell ref="B17:B18"/>
    <mergeCell ref="B21:B22"/>
    <mergeCell ref="B32:B33"/>
    <mergeCell ref="B34:B35"/>
    <mergeCell ref="B46:B48"/>
    <mergeCell ref="B65:B67"/>
    <mergeCell ref="B68:B69"/>
    <mergeCell ref="B77:B78"/>
    <mergeCell ref="B96:B97"/>
    <mergeCell ref="B107:B108"/>
    <mergeCell ref="B118:B119"/>
    <mergeCell ref="B125:B126"/>
    <mergeCell ref="B127:B128"/>
    <mergeCell ref="B134:B137"/>
    <mergeCell ref="B154:B155"/>
    <mergeCell ref="B160:B161"/>
    <mergeCell ref="B177:B178"/>
    <mergeCell ref="C4:C5"/>
    <mergeCell ref="C17:C18"/>
    <mergeCell ref="C21:C22"/>
    <mergeCell ref="C32:C33"/>
    <mergeCell ref="C34:C35"/>
    <mergeCell ref="C46:C48"/>
    <mergeCell ref="C65:C67"/>
    <mergeCell ref="C68:C69"/>
    <mergeCell ref="C77:C78"/>
    <mergeCell ref="C96:C97"/>
    <mergeCell ref="C107:C108"/>
    <mergeCell ref="C118:C119"/>
    <mergeCell ref="C125:C126"/>
    <mergeCell ref="C127:C128"/>
    <mergeCell ref="C134:C137"/>
    <mergeCell ref="C154:C155"/>
    <mergeCell ref="C177:C178"/>
    <mergeCell ref="D4:D5"/>
    <mergeCell ref="D34:D35"/>
    <mergeCell ref="E4:E5"/>
    <mergeCell ref="E34:E35"/>
    <mergeCell ref="F4:F5"/>
    <mergeCell ref="F17:F18"/>
    <mergeCell ref="F21:F22"/>
    <mergeCell ref="F32:F33"/>
    <mergeCell ref="F34:F35"/>
    <mergeCell ref="F46:F48"/>
    <mergeCell ref="F65:F67"/>
    <mergeCell ref="F68:F69"/>
    <mergeCell ref="F77:F78"/>
    <mergeCell ref="F96:F97"/>
    <mergeCell ref="F107:F108"/>
    <mergeCell ref="F118:F119"/>
    <mergeCell ref="F125:F126"/>
    <mergeCell ref="F127:F128"/>
    <mergeCell ref="F134:F137"/>
    <mergeCell ref="F154:F155"/>
    <mergeCell ref="F160:F161"/>
    <mergeCell ref="F177:F178"/>
    <mergeCell ref="G4:G5"/>
    <mergeCell ref="G17:G18"/>
    <mergeCell ref="G21:G22"/>
    <mergeCell ref="G32:G33"/>
    <mergeCell ref="G34:G35"/>
    <mergeCell ref="G46:G48"/>
    <mergeCell ref="G65:G67"/>
    <mergeCell ref="G68:G69"/>
    <mergeCell ref="G77:G78"/>
    <mergeCell ref="G96:G97"/>
    <mergeCell ref="G107:G108"/>
    <mergeCell ref="G118:G119"/>
    <mergeCell ref="G125:G126"/>
    <mergeCell ref="G127:G128"/>
    <mergeCell ref="G134:G137"/>
    <mergeCell ref="G154:G155"/>
    <mergeCell ref="G160:G161"/>
    <mergeCell ref="G177:G178"/>
    <mergeCell ref="H4:H5"/>
    <mergeCell ref="H17:H18"/>
    <mergeCell ref="H21:H22"/>
    <mergeCell ref="H32:H33"/>
    <mergeCell ref="H34:H35"/>
    <mergeCell ref="H46:H48"/>
    <mergeCell ref="H65:H67"/>
    <mergeCell ref="H68:H69"/>
    <mergeCell ref="H77:H78"/>
    <mergeCell ref="H96:H97"/>
    <mergeCell ref="H107:H108"/>
    <mergeCell ref="H118:H119"/>
    <mergeCell ref="H125:H126"/>
    <mergeCell ref="H127:H128"/>
    <mergeCell ref="H134:H137"/>
    <mergeCell ref="H154:H155"/>
    <mergeCell ref="H160:H161"/>
    <mergeCell ref="H177:H178"/>
    <mergeCell ref="I4:I5"/>
    <mergeCell ref="I17:I18"/>
    <mergeCell ref="I21:I22"/>
    <mergeCell ref="I32:I33"/>
    <mergeCell ref="I34:I35"/>
    <mergeCell ref="I46:I48"/>
    <mergeCell ref="I65:I67"/>
    <mergeCell ref="I68:I69"/>
    <mergeCell ref="I77:I78"/>
    <mergeCell ref="I96:I97"/>
    <mergeCell ref="I107:I108"/>
    <mergeCell ref="I118:I119"/>
    <mergeCell ref="I125:I126"/>
    <mergeCell ref="I127:I128"/>
    <mergeCell ref="I134:I137"/>
    <mergeCell ref="I154:I155"/>
    <mergeCell ref="I160:I161"/>
    <mergeCell ref="I177:I178"/>
    <mergeCell ref="J4:J5"/>
    <mergeCell ref="J17:J18"/>
    <mergeCell ref="J21:J22"/>
    <mergeCell ref="J32:J33"/>
    <mergeCell ref="J34:J35"/>
    <mergeCell ref="J46:J48"/>
    <mergeCell ref="J65:J67"/>
    <mergeCell ref="J68:J69"/>
    <mergeCell ref="J77:J78"/>
    <mergeCell ref="J96:J97"/>
    <mergeCell ref="J107:J108"/>
    <mergeCell ref="J118:J119"/>
    <mergeCell ref="J125:J126"/>
    <mergeCell ref="J127:J128"/>
    <mergeCell ref="J134:J137"/>
    <mergeCell ref="J154:J155"/>
    <mergeCell ref="J160:J161"/>
    <mergeCell ref="J177:J178"/>
    <mergeCell ref="K4:K5"/>
    <mergeCell ref="K17:K18"/>
    <mergeCell ref="K21:K22"/>
    <mergeCell ref="K32:K33"/>
    <mergeCell ref="K34:K35"/>
    <mergeCell ref="K46:K48"/>
    <mergeCell ref="K65:K67"/>
    <mergeCell ref="K68:K69"/>
    <mergeCell ref="K77:K78"/>
    <mergeCell ref="K96:K97"/>
    <mergeCell ref="K107:K108"/>
    <mergeCell ref="K118:K119"/>
    <mergeCell ref="K125:K126"/>
    <mergeCell ref="K127:K128"/>
    <mergeCell ref="K134:K137"/>
    <mergeCell ref="K154:K155"/>
    <mergeCell ref="K160:K161"/>
    <mergeCell ref="K177:K178"/>
    <mergeCell ref="L4:L5"/>
    <mergeCell ref="L17:L18"/>
    <mergeCell ref="L21:L22"/>
    <mergeCell ref="L32:L33"/>
    <mergeCell ref="L34:L35"/>
    <mergeCell ref="L46:L48"/>
    <mergeCell ref="L65:L67"/>
    <mergeCell ref="L68:L69"/>
    <mergeCell ref="L77:L78"/>
    <mergeCell ref="L96:L97"/>
    <mergeCell ref="L107:L108"/>
    <mergeCell ref="L118:L119"/>
    <mergeCell ref="L125:L126"/>
    <mergeCell ref="L127:L128"/>
    <mergeCell ref="L134:L137"/>
    <mergeCell ref="L154:L155"/>
    <mergeCell ref="L160:L161"/>
    <mergeCell ref="L177:L178"/>
    <mergeCell ref="M4:M5"/>
    <mergeCell ref="M17:M18"/>
    <mergeCell ref="M21:M22"/>
    <mergeCell ref="M32:M33"/>
    <mergeCell ref="M34:M35"/>
    <mergeCell ref="M46:M48"/>
    <mergeCell ref="M65:M67"/>
    <mergeCell ref="M68:M69"/>
    <mergeCell ref="M77:M78"/>
    <mergeCell ref="M96:M97"/>
    <mergeCell ref="M107:M108"/>
    <mergeCell ref="M118:M119"/>
    <mergeCell ref="M125:M126"/>
    <mergeCell ref="M127:M128"/>
    <mergeCell ref="M134:M137"/>
    <mergeCell ref="M154:M155"/>
    <mergeCell ref="M160:M161"/>
    <mergeCell ref="M177:M178"/>
    <mergeCell ref="N4:N5"/>
    <mergeCell ref="N17:N18"/>
    <mergeCell ref="N21:N22"/>
    <mergeCell ref="N32:N33"/>
    <mergeCell ref="N34:N35"/>
    <mergeCell ref="N46:N48"/>
    <mergeCell ref="N65:N67"/>
    <mergeCell ref="N68:N69"/>
    <mergeCell ref="N77:N78"/>
    <mergeCell ref="N96:N97"/>
    <mergeCell ref="N107:N108"/>
    <mergeCell ref="N118:N119"/>
    <mergeCell ref="N125:N126"/>
    <mergeCell ref="N127:N128"/>
    <mergeCell ref="N134:N137"/>
    <mergeCell ref="N154:N155"/>
    <mergeCell ref="N160:N161"/>
    <mergeCell ref="N177:N178"/>
    <mergeCell ref="O4:O5"/>
    <mergeCell ref="O17:O18"/>
    <mergeCell ref="O21:O22"/>
    <mergeCell ref="O32:O33"/>
    <mergeCell ref="O34:O35"/>
    <mergeCell ref="O46:O48"/>
    <mergeCell ref="O65:O67"/>
    <mergeCell ref="O68:O69"/>
    <mergeCell ref="O77:O78"/>
    <mergeCell ref="O96:O97"/>
    <mergeCell ref="O107:O108"/>
    <mergeCell ref="O118:O119"/>
    <mergeCell ref="O125:O126"/>
    <mergeCell ref="O127:O128"/>
    <mergeCell ref="O134:O137"/>
    <mergeCell ref="O154:O155"/>
    <mergeCell ref="O160:O161"/>
    <mergeCell ref="O177:O178"/>
  </mergeCells>
  <dataValidations count="3">
    <dataValidation type="list" allowBlank="1" showInputMessage="1" showErrorMessage="1" sqref="D9 D21 D22 D23 D24 D25 D26 D27 D28 D30 D32 D33 D37 D39 D40 D41 D42 D43 D46 D47 D48 D49 D50 D51 D54 D55 D58 D59 D60 D62 D63 D64 D65 D66 D67 D68 D69 D71 D73 D75 D77 D78 D97 B108:D108 D119 D123 D125 D126 D127 D128 D130 D134 D137 D138 D139 D155 D160 D170 D171 D173 D174 D175 D177 D178 D180 D181 D182 D183 D186 D187 D189 D191 D12:D15 D17:D20 D34:D35 D82:D90 D91:D96 D109:D114 D115:D118 D120:D122 D131:D133 D135:D136 D140:D144 D147:D154 D156:D158 D161:D169 B98:D107">
      <formula1>"中央财政专项扶贫资金,水利发展资金,农业生产发展资金,林业改革资金,农田建设补助资金,农村综合改革转移支付,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一二三产业融合资金"</formula1>
    </dataValidation>
    <dataValidation type="list" allowBlank="1" showInputMessage="1" showErrorMessage="1" sqref="D16 D29 D31 D36 D38 D61 D70 D72 D74 D76 D129 D159 D172 D176 D179 D188 D190 D195 D200 D6:D8 D10:D11 D44:D45 D52:D53 D56:D57 D79:D80 D145:D146 D184:D185 D192:D194 D196:D199">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formula1>
    </dataValidation>
    <dataValidation type="list" allowBlank="1" showInputMessage="1" showErrorMessage="1" sqref="D4:D5">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一二三产业融合"</formula1>
    </dataValidation>
  </dataValidations>
  <printOptions horizontalCentered="1"/>
  <pageMargins left="0.35" right="0.35" top="0.16" bottom="0.35" header="0.35" footer="0.04"/>
  <pageSetup fitToHeight="0" horizontalDpi="600" verticalDpi="600" orientation="landscape" paperSize="9" scale="75"/>
  <headerFooter>
    <oddFooter>&amp;C第 &amp;P 页，共 &amp;N 页</oddFooter>
  </headerFooter>
  <rowBreaks count="19" manualBreakCount="19">
    <brk id="18" max="14" man="1"/>
    <brk id="26" max="14" man="1"/>
    <brk id="35" max="14" man="1"/>
    <brk id="43" max="14" man="1"/>
    <brk id="51" max="14" man="1"/>
    <brk id="62" max="14" man="1"/>
    <brk id="73" max="14" man="1"/>
    <brk id="83" max="14" man="1"/>
    <brk id="97" max="14" man="1"/>
    <brk id="111" max="14" man="1"/>
    <brk id="123" max="14" man="1"/>
    <brk id="139" max="14" man="1"/>
    <brk id="153" max="14" man="1"/>
    <brk id="166" max="14" man="1"/>
    <brk id="178" max="14" man="1"/>
    <brk id="187" max="14" man="1"/>
    <brk id="199" max="255" man="1"/>
    <brk id="199" max="255" man="1"/>
    <brk id="19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王晖</cp:lastModifiedBy>
  <cp:lastPrinted>2016-10-14T00:41:03Z</cp:lastPrinted>
  <dcterms:created xsi:type="dcterms:W3CDTF">2015-06-05T18:19:34Z</dcterms:created>
  <dcterms:modified xsi:type="dcterms:W3CDTF">2020-09-23T10:00:56Z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y fmtid="{D5CDD505-2E9C-101B-9397-08002B2CF9AE}" pid="4" name="KSOReadingLayo">
    <vt:bool>true</vt:bool>
  </property>
</Properties>
</file>