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<sst xmlns="http://schemas.openxmlformats.org/spreadsheetml/2006/main" count="47" uniqueCount="34">
  <si>
    <t>原州区民政局2024年4月份特困人员供养资金及困难补贴分配表</t>
  </si>
  <si>
    <t>单位：固原市原州区民政局</t>
  </si>
  <si>
    <t>名称</t>
  </si>
  <si>
    <t>供养资金发放标准              （人/月/元）</t>
  </si>
  <si>
    <t>发放人数（人）</t>
  </si>
  <si>
    <t>供养资金发放金额（元）</t>
  </si>
  <si>
    <t>困难补贴（元）</t>
  </si>
  <si>
    <t>合计（元）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</si>
  <si>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</si>
  <si>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</si>
  <si>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</si>
  <si>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</si>
  <si>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</si>
  <si>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</si>
  <si>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</si>
  <si>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</si>
  <si>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</si>
  <si>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</si>
  <si>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</si>
  <si>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</si>
  <si>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</si>
  <si>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</si>
  <si>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</si>
  <si>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</si>
  <si>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</si>
  <si>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</si>
  <si>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</si>
  <si>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</si>
  <si>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</si>
  <si>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</si>
  <si>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</si>
  <si>
    <t xml:space="preserve">分管领导： </t>
  </si>
  <si>
    <t xml:space="preserve">股室负责人： </t>
  </si>
  <si>
    <t xml:space="preserve">制表人： 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</si>
</sst>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9" workbookViewId="0">
      <selection activeCell="E14" sqref="E14"/>
    </sheetView>
  </sheetViews>
  <sheetFormatPr defaultColWidth="9" defaultRowHeight="14.25"/>
  <cols>
    <col min="1" max="1" width="18" style="1" customWidth="1"/>
    <col min="2" max="2" width="11.1083333333333" style="1" customWidth="1"/>
    <col min="3" max="3" width="10.6666666666667" style="1" customWidth="1"/>
    <col min="4" max="6" width="7.33333333333333" style="1" customWidth="1"/>
    <col min="7" max="7" width="11.8916666666667" style="1" customWidth="1"/>
    <col min="8" max="8" width="12.6666666666667" style="1" customWidth="1"/>
    <col min="9" max="9" width="10.225" style="1" customWidth="1"/>
    <col min="10" max="10" width="10.8916666666667" style="1" customWidth="1"/>
    <col min="11" max="11" width="12.6666666666667" style="1" customWidth="1"/>
    <col min="12" max="12" width="11.6666666666667" style="1" customWidth="1"/>
    <col min="13" max="16384" width="9" style="1"/>
  </cols>
  <sheetData>
    <row r="1" s="1" customFormat="1" ht="2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21">
        <v>45383</v>
      </c>
      <c r="K2" s="22"/>
      <c r="L2" s="22"/>
    </row>
    <row r="3" s="1" customFormat="1" ht="27" customHeight="1" spans="1:12">
      <c r="A3" s="5" t="s">
        <v>2</v>
      </c>
      <c r="B3" s="6" t="s">
        <v>3</v>
      </c>
      <c r="C3" s="6"/>
      <c r="D3" s="5" t="s">
        <v>4</v>
      </c>
      <c r="E3" s="5"/>
      <c r="F3" s="5"/>
      <c r="G3" s="6" t="s">
        <v>5</v>
      </c>
      <c r="H3" s="17"/>
      <c r="I3" s="17" t="s">
        <v>6</v>
      </c>
      <c r="J3" s="23"/>
      <c r="K3" s="6" t="s">
        <v>7</v>
      </c>
      <c r="L3" s="24" t="s">
        <v>8</v>
      </c>
    </row>
    <row r="4" s="1" customFormat="1" ht="15" customHeight="1" spans="1:12">
      <c r="A4" s="5"/>
      <c r="B4" s="5" t="s">
        <v>9</v>
      </c>
      <c r="C4" s="5" t="s">
        <v>10</v>
      </c>
      <c r="D4" s="5" t="s">
        <v>11</v>
      </c>
      <c r="E4" s="5" t="s">
        <v>9</v>
      </c>
      <c r="F4" s="5" t="s">
        <v>10</v>
      </c>
      <c r="G4" s="5" t="s">
        <v>9</v>
      </c>
      <c r="H4" s="18" t="s">
        <v>10</v>
      </c>
      <c r="I4" s="5" t="s">
        <v>9</v>
      </c>
      <c r="J4" s="18" t="s">
        <v>10</v>
      </c>
      <c r="K4" s="6"/>
      <c r="L4" s="24"/>
    </row>
    <row r="5" s="1" customFormat="1" ht="18" customHeight="1" spans="1:12">
      <c r="A5" s="7" t="s">
        <v>12</v>
      </c>
      <c r="B5" s="8">
        <v>897</v>
      </c>
      <c r="C5" s="8">
        <v>663</v>
      </c>
      <c r="D5" s="9">
        <f t="shared" ref="D5:D8" si="0">E5+F5</f>
        <v>23</v>
      </c>
      <c r="E5" s="9">
        <v>0</v>
      </c>
      <c r="F5" s="9">
        <v>23</v>
      </c>
      <c r="G5" s="19">
        <f t="shared" ref="G5:G15" si="1">E5*B5</f>
        <v>0</v>
      </c>
      <c r="H5" s="19">
        <f t="shared" ref="H5:H18" si="2">F5*C5</f>
        <v>15249</v>
      </c>
      <c r="I5" s="19">
        <f>E5*180</f>
        <v>0</v>
      </c>
      <c r="J5" s="19">
        <f>F5*180</f>
        <v>4140</v>
      </c>
      <c r="K5" s="19">
        <f t="shared" ref="K5:K18" si="3">G5+H5+I5+J5</f>
        <v>19389</v>
      </c>
      <c r="L5" s="25"/>
    </row>
    <row r="6" s="1" customFormat="1" ht="18" customHeight="1" spans="1:12">
      <c r="A6" s="7" t="s">
        <v>13</v>
      </c>
      <c r="B6" s="8">
        <v>897</v>
      </c>
      <c r="C6" s="8">
        <v>663</v>
      </c>
      <c r="D6" s="9">
        <f t="shared" si="0"/>
        <v>15</v>
      </c>
      <c r="E6" s="9">
        <v>0</v>
      </c>
      <c r="F6" s="9">
        <v>15</v>
      </c>
      <c r="G6" s="19">
        <f t="shared" si="1"/>
        <v>0</v>
      </c>
      <c r="H6" s="19">
        <f t="shared" si="2"/>
        <v>9945</v>
      </c>
      <c r="I6" s="19">
        <f t="shared" ref="I6:I18" si="4">E6*180</f>
        <v>0</v>
      </c>
      <c r="J6" s="19">
        <f t="shared" ref="J6:J18" si="5">F6*180</f>
        <v>2700</v>
      </c>
      <c r="K6" s="19">
        <f t="shared" si="3"/>
        <v>12645</v>
      </c>
      <c r="L6" s="26"/>
    </row>
    <row r="7" s="1" customFormat="1" ht="18" customHeight="1" spans="1:12">
      <c r="A7" s="7" t="s">
        <v>14</v>
      </c>
      <c r="B7" s="8">
        <v>897</v>
      </c>
      <c r="C7" s="8">
        <v>663</v>
      </c>
      <c r="D7" s="9">
        <f t="shared" si="0"/>
        <v>29</v>
      </c>
      <c r="E7" s="9">
        <v>0</v>
      </c>
      <c r="F7" s="9">
        <v>29</v>
      </c>
      <c r="G7" s="19">
        <f t="shared" si="1"/>
        <v>0</v>
      </c>
      <c r="H7" s="19">
        <f t="shared" si="2"/>
        <v>19227</v>
      </c>
      <c r="I7" s="19">
        <f t="shared" si="4"/>
        <v>0</v>
      </c>
      <c r="J7" s="19">
        <f t="shared" si="5"/>
        <v>5220</v>
      </c>
      <c r="K7" s="19">
        <f t="shared" si="3"/>
        <v>24447</v>
      </c>
      <c r="L7" s="25"/>
    </row>
    <row r="8" s="1" customFormat="1" ht="18" customHeight="1" spans="1:12">
      <c r="A8" s="7" t="s">
        <v>15</v>
      </c>
      <c r="B8" s="8">
        <v>897</v>
      </c>
      <c r="C8" s="8">
        <v>663</v>
      </c>
      <c r="D8" s="9">
        <f t="shared" si="0"/>
        <v>70</v>
      </c>
      <c r="E8" s="9">
        <v>0</v>
      </c>
      <c r="F8" s="9">
        <v>70</v>
      </c>
      <c r="G8" s="19">
        <f t="shared" si="1"/>
        <v>0</v>
      </c>
      <c r="H8" s="19">
        <f t="shared" si="2"/>
        <v>46410</v>
      </c>
      <c r="I8" s="19">
        <f t="shared" si="4"/>
        <v>0</v>
      </c>
      <c r="J8" s="19">
        <f t="shared" si="5"/>
        <v>12600</v>
      </c>
      <c r="K8" s="19">
        <f t="shared" si="3"/>
        <v>59010</v>
      </c>
      <c r="L8" s="25"/>
    </row>
    <row r="9" s="1" customFormat="1" ht="18" customHeight="1" spans="1:12">
      <c r="A9" s="7" t="s">
        <v>16</v>
      </c>
      <c r="B9" s="8">
        <v>897</v>
      </c>
      <c r="C9" s="8">
        <v>663</v>
      </c>
      <c r="D9" s="9">
        <v>51</v>
      </c>
      <c r="E9" s="9">
        <v>0</v>
      </c>
      <c r="F9" s="9">
        <v>51</v>
      </c>
      <c r="G9" s="19">
        <f t="shared" si="1"/>
        <v>0</v>
      </c>
      <c r="H9" s="19">
        <f t="shared" si="2"/>
        <v>33813</v>
      </c>
      <c r="I9" s="19">
        <f t="shared" si="4"/>
        <v>0</v>
      </c>
      <c r="J9" s="19">
        <f t="shared" si="5"/>
        <v>9180</v>
      </c>
      <c r="K9" s="19">
        <f t="shared" si="3"/>
        <v>42993</v>
      </c>
      <c r="L9" s="27"/>
    </row>
    <row r="10" s="1" customFormat="1" ht="18" customHeight="1" spans="1:12">
      <c r="A10" s="7" t="s">
        <v>17</v>
      </c>
      <c r="B10" s="8">
        <v>897</v>
      </c>
      <c r="C10" s="8">
        <v>663</v>
      </c>
      <c r="D10" s="9">
        <f t="shared" ref="D10:D18" si="6">E10+F10</f>
        <v>26</v>
      </c>
      <c r="E10" s="9">
        <v>0</v>
      </c>
      <c r="F10" s="9">
        <v>26</v>
      </c>
      <c r="G10" s="19">
        <f t="shared" si="1"/>
        <v>0</v>
      </c>
      <c r="H10" s="19">
        <f t="shared" si="2"/>
        <v>17238</v>
      </c>
      <c r="I10" s="19">
        <f t="shared" si="4"/>
        <v>0</v>
      </c>
      <c r="J10" s="19">
        <f t="shared" si="5"/>
        <v>4680</v>
      </c>
      <c r="K10" s="19">
        <f t="shared" si="3"/>
        <v>21918</v>
      </c>
      <c r="L10" s="27"/>
    </row>
    <row r="11" s="1" customFormat="1" ht="18" customHeight="1" spans="1:12">
      <c r="A11" s="7" t="s">
        <v>18</v>
      </c>
      <c r="B11" s="8">
        <v>897</v>
      </c>
      <c r="C11" s="8">
        <v>663</v>
      </c>
      <c r="D11" s="9">
        <f t="shared" si="6"/>
        <v>15</v>
      </c>
      <c r="E11" s="9">
        <v>0</v>
      </c>
      <c r="F11" s="9">
        <v>15</v>
      </c>
      <c r="G11" s="19">
        <f t="shared" si="1"/>
        <v>0</v>
      </c>
      <c r="H11" s="19">
        <f t="shared" si="2"/>
        <v>9945</v>
      </c>
      <c r="I11" s="19">
        <f t="shared" si="4"/>
        <v>0</v>
      </c>
      <c r="J11" s="19">
        <f t="shared" si="5"/>
        <v>2700</v>
      </c>
      <c r="K11" s="19">
        <f t="shared" si="3"/>
        <v>12645</v>
      </c>
      <c r="L11" s="26"/>
    </row>
    <row r="12" s="1" customFormat="1" ht="18" customHeight="1" spans="1:12">
      <c r="A12" s="7" t="s">
        <v>19</v>
      </c>
      <c r="B12" s="8">
        <v>897</v>
      </c>
      <c r="C12" s="8">
        <v>663</v>
      </c>
      <c r="D12" s="9">
        <f t="shared" si="6"/>
        <v>61</v>
      </c>
      <c r="E12" s="9">
        <v>0</v>
      </c>
      <c r="F12" s="9">
        <v>61</v>
      </c>
      <c r="G12" s="19">
        <f t="shared" si="1"/>
        <v>0</v>
      </c>
      <c r="H12" s="19">
        <f t="shared" si="2"/>
        <v>40443</v>
      </c>
      <c r="I12" s="19">
        <f t="shared" si="4"/>
        <v>0</v>
      </c>
      <c r="J12" s="19">
        <f t="shared" si="5"/>
        <v>10980</v>
      </c>
      <c r="K12" s="19">
        <f t="shared" si="3"/>
        <v>51423</v>
      </c>
      <c r="L12" s="27"/>
    </row>
    <row r="13" s="1" customFormat="1" ht="18" customHeight="1" spans="1:12">
      <c r="A13" s="7" t="s">
        <v>20</v>
      </c>
      <c r="B13" s="8">
        <v>897</v>
      </c>
      <c r="C13" s="8">
        <v>663</v>
      </c>
      <c r="D13" s="9">
        <f t="shared" si="6"/>
        <v>10</v>
      </c>
      <c r="E13" s="9">
        <v>0</v>
      </c>
      <c r="F13" s="9">
        <v>10</v>
      </c>
      <c r="G13" s="19">
        <f t="shared" si="1"/>
        <v>0</v>
      </c>
      <c r="H13" s="19">
        <f t="shared" si="2"/>
        <v>6630</v>
      </c>
      <c r="I13" s="19">
        <f t="shared" si="4"/>
        <v>0</v>
      </c>
      <c r="J13" s="19">
        <f t="shared" si="5"/>
        <v>1800</v>
      </c>
      <c r="K13" s="19">
        <f t="shared" si="3"/>
        <v>8430</v>
      </c>
      <c r="L13" s="25"/>
    </row>
    <row r="14" s="1" customFormat="1" ht="18" customHeight="1" spans="1:12">
      <c r="A14" s="7" t="s">
        <v>21</v>
      </c>
      <c r="B14" s="8">
        <v>897</v>
      </c>
      <c r="C14" s="8">
        <v>663</v>
      </c>
      <c r="D14" s="9">
        <f t="shared" si="6"/>
        <v>123</v>
      </c>
      <c r="E14" s="9">
        <v>0</v>
      </c>
      <c r="F14" s="9">
        <v>123</v>
      </c>
      <c r="G14" s="19">
        <f t="shared" si="1"/>
        <v>0</v>
      </c>
      <c r="H14" s="19">
        <f t="shared" si="2"/>
        <v>81549</v>
      </c>
      <c r="I14" s="19">
        <f t="shared" si="4"/>
        <v>0</v>
      </c>
      <c r="J14" s="19">
        <f t="shared" si="5"/>
        <v>22140</v>
      </c>
      <c r="K14" s="19">
        <f t="shared" si="3"/>
        <v>103689</v>
      </c>
      <c r="L14" s="25"/>
    </row>
    <row r="15" s="2" customFormat="1" ht="18" customHeight="1" spans="1:12">
      <c r="A15" s="7" t="s">
        <v>22</v>
      </c>
      <c r="B15" s="8">
        <v>897</v>
      </c>
      <c r="C15" s="8">
        <v>663</v>
      </c>
      <c r="D15" s="9">
        <f t="shared" si="6"/>
        <v>29</v>
      </c>
      <c r="E15" s="9">
        <v>0</v>
      </c>
      <c r="F15" s="9">
        <v>29</v>
      </c>
      <c r="G15" s="19">
        <f t="shared" si="1"/>
        <v>0</v>
      </c>
      <c r="H15" s="19">
        <f t="shared" si="2"/>
        <v>19227</v>
      </c>
      <c r="I15" s="19">
        <f t="shared" si="4"/>
        <v>0</v>
      </c>
      <c r="J15" s="19">
        <f t="shared" si="5"/>
        <v>5220</v>
      </c>
      <c r="K15" s="19">
        <f t="shared" si="3"/>
        <v>24447</v>
      </c>
      <c r="L15" s="25"/>
    </row>
    <row r="16" s="1" customFormat="1" ht="18" customHeight="1" spans="1:12">
      <c r="A16" s="7" t="s">
        <v>23</v>
      </c>
      <c r="B16" s="8">
        <v>897</v>
      </c>
      <c r="C16" s="8">
        <v>663</v>
      </c>
      <c r="D16" s="9">
        <f t="shared" si="6"/>
        <v>2</v>
      </c>
      <c r="E16" s="9">
        <v>2</v>
      </c>
      <c r="F16" s="9">
        <v>0</v>
      </c>
      <c r="G16" s="19">
        <f t="shared" ref="G16:G18" si="7">D16*B16</f>
        <v>1794</v>
      </c>
      <c r="H16" s="19">
        <f t="shared" si="2"/>
        <v>0</v>
      </c>
      <c r="I16" s="19">
        <f t="shared" si="4"/>
        <v>360</v>
      </c>
      <c r="J16" s="19">
        <f t="shared" si="5"/>
        <v>0</v>
      </c>
      <c r="K16" s="19">
        <f t="shared" si="3"/>
        <v>2154</v>
      </c>
      <c r="L16" s="25"/>
    </row>
    <row r="17" s="1" customFormat="1" ht="18" customHeight="1" spans="1:12">
      <c r="A17" s="7" t="s">
        <v>24</v>
      </c>
      <c r="B17" s="8">
        <v>897</v>
      </c>
      <c r="C17" s="8">
        <v>663</v>
      </c>
      <c r="D17" s="9">
        <f t="shared" si="6"/>
        <v>9</v>
      </c>
      <c r="E17" s="9">
        <v>9</v>
      </c>
      <c r="F17" s="9">
        <v>0</v>
      </c>
      <c r="G17" s="19">
        <f t="shared" si="7"/>
        <v>8073</v>
      </c>
      <c r="H17" s="19">
        <f t="shared" si="2"/>
        <v>0</v>
      </c>
      <c r="I17" s="19">
        <f t="shared" si="4"/>
        <v>1620</v>
      </c>
      <c r="J17" s="19">
        <f t="shared" si="5"/>
        <v>0</v>
      </c>
      <c r="K17" s="19">
        <f t="shared" si="3"/>
        <v>9693</v>
      </c>
      <c r="L17" s="25"/>
    </row>
    <row r="18" s="1" customFormat="1" ht="18" customHeight="1" spans="1:12">
      <c r="A18" s="7" t="s">
        <v>25</v>
      </c>
      <c r="B18" s="8">
        <v>897</v>
      </c>
      <c r="C18" s="8">
        <v>663</v>
      </c>
      <c r="D18" s="9">
        <f t="shared" si="6"/>
        <v>8</v>
      </c>
      <c r="E18" s="9">
        <v>8</v>
      </c>
      <c r="F18" s="9">
        <v>0</v>
      </c>
      <c r="G18" s="19">
        <f t="shared" si="7"/>
        <v>7176</v>
      </c>
      <c r="H18" s="19">
        <f t="shared" si="2"/>
        <v>0</v>
      </c>
      <c r="I18" s="19">
        <f t="shared" si="4"/>
        <v>1440</v>
      </c>
      <c r="J18" s="19">
        <f t="shared" si="5"/>
        <v>0</v>
      </c>
      <c r="K18" s="19">
        <f t="shared" si="3"/>
        <v>8616</v>
      </c>
      <c r="L18" s="25"/>
    </row>
    <row r="19" s="1" customFormat="1" ht="18" customHeight="1" spans="1:12">
      <c r="A19" s="10" t="s">
        <v>11</v>
      </c>
      <c r="B19" s="11" t="s">
        <v>26</v>
      </c>
      <c r="C19" s="11" t="s">
        <v>26</v>
      </c>
      <c r="D19" s="12">
        <f t="shared" ref="D19:K19" si="8">SUM(D5:D18)</f>
        <v>471</v>
      </c>
      <c r="E19" s="12">
        <f t="shared" si="8"/>
        <v>19</v>
      </c>
      <c r="F19" s="12">
        <f t="shared" si="8"/>
        <v>452</v>
      </c>
      <c r="G19" s="12">
        <f t="shared" si="8"/>
        <v>17043</v>
      </c>
      <c r="H19" s="12">
        <f t="shared" si="8"/>
        <v>299676</v>
      </c>
      <c r="I19" s="12">
        <f t="shared" si="8"/>
        <v>3420</v>
      </c>
      <c r="J19" s="12">
        <f t="shared" si="8"/>
        <v>81360</v>
      </c>
      <c r="K19" s="20">
        <f t="shared" si="8"/>
        <v>401499</v>
      </c>
      <c r="L19" s="28"/>
    </row>
    <row r="20" s="1" customFormat="1" ht="18" customHeight="1" spans="1:12">
      <c r="A20" s="7" t="s">
        <v>27</v>
      </c>
      <c r="B20" s="8">
        <v>897</v>
      </c>
      <c r="C20" s="8"/>
      <c r="D20" s="9">
        <f t="shared" ref="D20:D22" si="9">E20+F20</f>
        <v>34</v>
      </c>
      <c r="E20" s="9">
        <v>34</v>
      </c>
      <c r="F20" s="9"/>
      <c r="G20" s="19">
        <f t="shared" ref="G20:G22" si="10">E20*B20</f>
        <v>30498</v>
      </c>
      <c r="H20" s="19">
        <f t="shared" ref="H20:H22" si="11">F20*600</f>
        <v>0</v>
      </c>
      <c r="I20" s="19">
        <f>E20*180</f>
        <v>6120</v>
      </c>
      <c r="J20" s="19">
        <f t="shared" ref="J20:J22" si="12">F20*60</f>
        <v>0</v>
      </c>
      <c r="K20" s="19">
        <f t="shared" ref="K20:K22" si="13">J20+I20+H20+G20</f>
        <v>36618</v>
      </c>
      <c r="L20" s="27"/>
    </row>
    <row r="21" s="1" customFormat="1" ht="18" customHeight="1" spans="1:12">
      <c r="A21" s="7" t="s">
        <v>28</v>
      </c>
      <c r="B21" s="8">
        <v>897</v>
      </c>
      <c r="C21" s="8"/>
      <c r="D21" s="9">
        <f t="shared" si="9"/>
        <v>40</v>
      </c>
      <c r="E21" s="9">
        <v>40</v>
      </c>
      <c r="F21" s="9"/>
      <c r="G21" s="19">
        <f t="shared" si="10"/>
        <v>35880</v>
      </c>
      <c r="H21" s="19">
        <f t="shared" si="11"/>
        <v>0</v>
      </c>
      <c r="I21" s="19">
        <f>E21*180</f>
        <v>7200</v>
      </c>
      <c r="J21" s="19">
        <f t="shared" si="12"/>
        <v>0</v>
      </c>
      <c r="K21" s="19">
        <f t="shared" si="13"/>
        <v>43080</v>
      </c>
      <c r="L21" s="27"/>
    </row>
    <row r="22" s="1" customFormat="1" ht="18" customHeight="1" spans="1:12">
      <c r="A22" s="13" t="s">
        <v>29</v>
      </c>
      <c r="B22" s="8">
        <v>897</v>
      </c>
      <c r="C22" s="8"/>
      <c r="D22" s="9">
        <f t="shared" si="9"/>
        <v>148</v>
      </c>
      <c r="E22" s="9">
        <v>148</v>
      </c>
      <c r="F22" s="9">
        <v>0</v>
      </c>
      <c r="G22" s="19">
        <f t="shared" si="10"/>
        <v>132756</v>
      </c>
      <c r="H22" s="19">
        <f t="shared" si="11"/>
        <v>0</v>
      </c>
      <c r="I22" s="19">
        <f>E22*180</f>
        <v>26640</v>
      </c>
      <c r="J22" s="19">
        <f t="shared" si="12"/>
        <v>0</v>
      </c>
      <c r="K22" s="19">
        <f t="shared" si="13"/>
        <v>159396</v>
      </c>
      <c r="L22" s="26"/>
    </row>
    <row r="23" s="1" customFormat="1" ht="18" customHeight="1" spans="1:12">
      <c r="A23" s="14" t="s">
        <v>11</v>
      </c>
      <c r="B23" s="11" t="s">
        <v>26</v>
      </c>
      <c r="C23" s="11" t="s">
        <v>26</v>
      </c>
      <c r="D23" s="12">
        <f t="shared" ref="D23:K23" si="14">SUM(D20:D22)</f>
        <v>222</v>
      </c>
      <c r="E23" s="12">
        <f t="shared" si="14"/>
        <v>222</v>
      </c>
      <c r="F23" s="12">
        <f t="shared" si="14"/>
        <v>0</v>
      </c>
      <c r="G23" s="20">
        <f t="shared" si="14"/>
        <v>199134</v>
      </c>
      <c r="H23" s="20">
        <f t="shared" si="14"/>
        <v>0</v>
      </c>
      <c r="I23" s="20">
        <f t="shared" si="14"/>
        <v>39960</v>
      </c>
      <c r="J23" s="20">
        <f t="shared" si="14"/>
        <v>0</v>
      </c>
      <c r="K23" s="20">
        <f t="shared" si="14"/>
        <v>239094</v>
      </c>
      <c r="L23" s="25"/>
    </row>
    <row r="24" s="1" customFormat="1" ht="18" customHeight="1" spans="1:12">
      <c r="A24" s="11" t="s">
        <v>30</v>
      </c>
      <c r="B24" s="11" t="s">
        <v>26</v>
      </c>
      <c r="C24" s="11" t="s">
        <v>26</v>
      </c>
      <c r="D24" s="12">
        <f t="shared" ref="D24:K24" si="15">D19+D23</f>
        <v>693</v>
      </c>
      <c r="E24" s="12">
        <f t="shared" si="15"/>
        <v>241</v>
      </c>
      <c r="F24" s="12">
        <f t="shared" si="15"/>
        <v>452</v>
      </c>
      <c r="G24" s="20">
        <f t="shared" si="15"/>
        <v>216177</v>
      </c>
      <c r="H24" s="20">
        <f t="shared" si="15"/>
        <v>299676</v>
      </c>
      <c r="I24" s="20">
        <f t="shared" si="15"/>
        <v>43380</v>
      </c>
      <c r="J24" s="20">
        <f t="shared" si="15"/>
        <v>81360</v>
      </c>
      <c r="K24" s="20">
        <f t="shared" si="15"/>
        <v>640593</v>
      </c>
      <c r="L24" s="25"/>
    </row>
    <row r="25" s="1" customFormat="1" spans="1:12">
      <c r="A25" s="15" t="s">
        <v>31</v>
      </c>
      <c r="B25" s="15"/>
      <c r="C25" s="16"/>
      <c r="D25" s="15" t="s">
        <v>32</v>
      </c>
      <c r="E25" s="15"/>
      <c r="F25" s="15"/>
      <c r="G25" s="15"/>
      <c r="H25" s="15"/>
      <c r="I25" s="29"/>
      <c r="J25" s="29"/>
      <c r="K25" s="29" t="s">
        <v>33</v>
      </c>
      <c r="L25" s="29"/>
    </row>
    <row r="26" s="1" customFormat="1" spans="1:12">
      <c r="A26" s="15"/>
      <c r="B26" s="15"/>
      <c r="C26" s="16"/>
      <c r="D26" s="15"/>
      <c r="E26" s="15"/>
      <c r="F26" s="15"/>
      <c r="G26" s="15"/>
      <c r="H26" s="15"/>
      <c r="I26" s="29"/>
      <c r="J26" s="29"/>
      <c r="K26" s="29"/>
      <c r="L26" s="29"/>
    </row>
  </sheetData>
  <mergeCells count="12">
    <mergeCell ref="A1:L1"/>
    <mergeCell ref="J2:L2"/>
    <mergeCell ref="B3:C3"/>
    <mergeCell ref="D3:F3"/>
    <mergeCell ref="G3:H3"/>
    <mergeCell ref="I3:J3"/>
    <mergeCell ref="A3:A4"/>
    <mergeCell ref="K3:K4"/>
    <mergeCell ref="L3:L4"/>
    <mergeCell ref="A25:B26"/>
    <mergeCell ref="K25:L26"/>
    <mergeCell ref="D25:H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admin15</cp:lastModifiedBy>
  <dcterms:created xsi:type="dcterms:W3CDTF">2024-03-28T14:54:00Z</dcterms:created>
  <dcterms:modified xsi:type="dcterms:W3CDTF">2024-04-02T09:15:07Z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C0392E2C6E5F73DB1B5C0B66DE622F58</vt:lpwstr>
  </property>
  <property fmtid="{D5CDD505-2E9C-101B-9397-08002B2CF9AE}" pid="3" name="KSOProductBuildVer">
    <vt:lpwstr>2052-11.8.2.1120</vt:lpwstr>
  </property>
</Properties>
</file>