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<sst xmlns="http://schemas.openxmlformats.org/spreadsheetml/2006/main" count="38" uniqueCount="32">
  <si>
    <t>原州区2024年12月份失能、半失能特困人员护理补贴资金分配表</t>
  </si>
  <si>
    <t>单位：固原市原州区民政局</t>
  </si>
  <si>
    <t>序号</t>
  </si>
  <si>
    <t>名称</t>
  </si>
  <si>
    <t>享受补贴人数（人）</t>
  </si>
  <si>
    <t>全失能人数（人）</t>
  </si>
  <si>
    <t>补贴标准</t>
  </si>
  <si>
    <t>补贴金额（元）</t>
  </si>
  <si>
    <t>半失能人数（人）</t>
  </si>
  <si>
    <t>补贴
标准</t>
  </si>
  <si>
    <t>发放金额（元）</t>
  </si>
  <si>
    <t>备注</t>
  </si>
  <si>
    <t>合计</t>
  </si>
  <si>
    <t>城市</t>
  </si>
  <si>
    <t>农村</t>
  </si>
  <si>
    <t>官厅镇</t>
  </si>
  <si>
    <t>河川乡</t>
  </si>
  <si>
    <t>黄铎堡镇</t>
  </si>
  <si>
    <t>开城镇</t>
  </si>
  <si>
    <t>彭堡镇</t>
  </si>
  <si>
    <t>三营镇</t>
  </si>
  <si>
    <t>头营镇</t>
  </si>
  <si>
    <t>寨科乡</t>
  </si>
  <si>
    <t>张易镇</t>
  </si>
  <si>
    <t>中河乡</t>
  </si>
  <si>
    <t>炭山乡</t>
  </si>
  <si>
    <t>古雁办事处</t>
  </si>
  <si>
    <t>北塬办事处</t>
  </si>
  <si>
    <t>小计</t>
  </si>
  <si>
    <t>原州区中心敬老院</t>
  </si>
  <si>
    <t>杨郎中心敬老院</t>
  </si>
  <si>
    <t>寨科中心敬老院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</si>
</sst>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b/>
      <sz val="12"/>
      <name val="仿宋_GB2312"/>
      <charset val="134"/>
    </font>
    <font>
      <sz val="10"/>
      <color rgb="FFFF0000"/>
      <name val="仿宋_GB2312"/>
      <charset val="134"/>
    </font>
    <font>
      <sz val="8"/>
      <name val="仿宋_GB2312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7" borderId="8" applyNumberFormat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14" borderId="11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9" fillId="7" borderId="13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6" fillId="24" borderId="13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/>
    </xf>
    <xf numFmtId="0" fontId="8" fillId="0" borderId="0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177" fontId="2" fillId="0" borderId="4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7" fontId="6" fillId="0" borderId="4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57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6" fontId="9" fillId="0" borderId="4" xfId="0" applyNumberFormat="true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76" fontId="10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4"/>
  <sheetViews>
    <sheetView tabSelected="1" workbookViewId="0">
      <selection activeCell="A1" sqref="A1:O1"/>
    </sheetView>
  </sheetViews>
  <sheetFormatPr defaultColWidth="9" defaultRowHeight="15.75"/>
  <cols>
    <col min="1" max="1" width="5.66666666666667" style="4" customWidth="true"/>
    <col min="2" max="2" width="16.4083333333333" style="4" customWidth="true"/>
    <col min="3" max="3" width="6.44166666666667" style="4" customWidth="true"/>
    <col min="4" max="4" width="5.775" style="4" customWidth="true"/>
    <col min="5" max="5" width="6.44166666666667" style="4" customWidth="true"/>
    <col min="6" max="6" width="8.88333333333333" style="4" customWidth="true"/>
    <col min="7" max="7" width="9.10833333333333" style="4" customWidth="true"/>
    <col min="8" max="8" width="11" style="4" customWidth="true"/>
    <col min="9" max="9" width="7.775" style="4" customWidth="true"/>
    <col min="10" max="10" width="8.33333333333333" style="4" customWidth="true"/>
    <col min="11" max="11" width="11.775" style="4" customWidth="true"/>
    <col min="12" max="12" width="10.875" style="4" customWidth="true"/>
    <col min="13" max="14" width="10.125" style="4" customWidth="true"/>
    <col min="15" max="15" width="8.65833333333333" style="4" customWidth="true"/>
    <col min="16" max="16384" width="9" style="4"/>
  </cols>
  <sheetData>
    <row r="1" ht="4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.95" customHeight="true" spans="1:15">
      <c r="A2" s="6" t="s">
        <v>1</v>
      </c>
      <c r="B2" s="6"/>
      <c r="C2" s="6"/>
      <c r="D2" s="6"/>
      <c r="E2" s="6"/>
      <c r="F2" s="16"/>
      <c r="G2" s="16"/>
      <c r="H2" s="16"/>
      <c r="I2" s="16"/>
      <c r="J2" s="16"/>
      <c r="K2" s="16"/>
      <c r="L2" s="26">
        <v>45627</v>
      </c>
      <c r="M2" s="27"/>
      <c r="N2" s="27"/>
      <c r="O2" s="27"/>
    </row>
    <row r="3" ht="34.05" customHeight="true" spans="1:15">
      <c r="A3" s="7" t="s">
        <v>2</v>
      </c>
      <c r="B3" s="7" t="s">
        <v>3</v>
      </c>
      <c r="C3" s="8" t="s">
        <v>4</v>
      </c>
      <c r="D3" s="8"/>
      <c r="E3" s="8"/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7</v>
      </c>
      <c r="L3" s="8" t="s">
        <v>10</v>
      </c>
      <c r="M3" s="8"/>
      <c r="N3" s="8"/>
      <c r="O3" s="28" t="s">
        <v>11</v>
      </c>
    </row>
    <row r="4" ht="34.05" customHeight="true" spans="1:15">
      <c r="A4" s="9"/>
      <c r="B4" s="9"/>
      <c r="C4" s="10" t="s">
        <v>12</v>
      </c>
      <c r="D4" s="10" t="s">
        <v>13</v>
      </c>
      <c r="E4" s="8" t="s">
        <v>14</v>
      </c>
      <c r="F4" s="18"/>
      <c r="G4" s="18"/>
      <c r="H4" s="18"/>
      <c r="I4" s="18"/>
      <c r="J4" s="18"/>
      <c r="K4" s="18"/>
      <c r="L4" s="8" t="s">
        <v>12</v>
      </c>
      <c r="M4" s="8" t="s">
        <v>13</v>
      </c>
      <c r="N4" s="8" t="s">
        <v>14</v>
      </c>
      <c r="O4" s="29"/>
    </row>
    <row r="5" s="1" customFormat="true" ht="18" customHeight="true" spans="1:15">
      <c r="A5" s="11">
        <v>1</v>
      </c>
      <c r="B5" s="12" t="s">
        <v>15</v>
      </c>
      <c r="C5" s="13">
        <f t="shared" ref="C5:C17" si="0">F5+I5</f>
        <v>11</v>
      </c>
      <c r="D5" s="12">
        <v>0</v>
      </c>
      <c r="E5" s="13">
        <f t="shared" ref="E5:E15" si="1">F5+I5</f>
        <v>11</v>
      </c>
      <c r="F5" s="13">
        <v>6</v>
      </c>
      <c r="G5" s="19">
        <v>130</v>
      </c>
      <c r="H5" s="19">
        <f t="shared" ref="H5:H17" si="2">F5*G5</f>
        <v>780</v>
      </c>
      <c r="I5" s="19">
        <v>5</v>
      </c>
      <c r="J5" s="19">
        <v>130</v>
      </c>
      <c r="K5" s="19">
        <f t="shared" ref="K5:K17" si="3">I5*J5</f>
        <v>650</v>
      </c>
      <c r="L5" s="19">
        <f t="shared" ref="L5:L17" si="4">H5+K5</f>
        <v>1430</v>
      </c>
      <c r="M5" s="19">
        <f t="shared" ref="M5:M17" si="5">D5*130</f>
        <v>0</v>
      </c>
      <c r="N5" s="19">
        <f t="shared" ref="N5:N17" si="6">E5*130</f>
        <v>1430</v>
      </c>
      <c r="O5" s="30"/>
    </row>
    <row r="6" s="1" customFormat="true" ht="18" customHeight="true" spans="1:15">
      <c r="A6" s="11">
        <v>2</v>
      </c>
      <c r="B6" s="12" t="s">
        <v>16</v>
      </c>
      <c r="C6" s="13">
        <f t="shared" si="0"/>
        <v>3</v>
      </c>
      <c r="D6" s="12">
        <v>0</v>
      </c>
      <c r="E6" s="13">
        <f t="shared" si="1"/>
        <v>3</v>
      </c>
      <c r="F6" s="13">
        <v>1</v>
      </c>
      <c r="G6" s="19">
        <v>130</v>
      </c>
      <c r="H6" s="19">
        <f t="shared" si="2"/>
        <v>130</v>
      </c>
      <c r="I6" s="19">
        <v>2</v>
      </c>
      <c r="J6" s="19">
        <v>130</v>
      </c>
      <c r="K6" s="19">
        <f t="shared" si="3"/>
        <v>260</v>
      </c>
      <c r="L6" s="19">
        <f t="shared" si="4"/>
        <v>390</v>
      </c>
      <c r="M6" s="19">
        <f t="shared" si="5"/>
        <v>0</v>
      </c>
      <c r="N6" s="19">
        <f t="shared" si="6"/>
        <v>390</v>
      </c>
      <c r="O6" s="31"/>
    </row>
    <row r="7" s="1" customFormat="true" ht="18" customHeight="true" spans="1:15">
      <c r="A7" s="11">
        <v>3</v>
      </c>
      <c r="B7" s="12" t="s">
        <v>17</v>
      </c>
      <c r="C7" s="13">
        <f t="shared" si="0"/>
        <v>9</v>
      </c>
      <c r="D7" s="12">
        <v>0</v>
      </c>
      <c r="E7" s="13">
        <f t="shared" si="1"/>
        <v>9</v>
      </c>
      <c r="F7" s="13">
        <v>3</v>
      </c>
      <c r="G7" s="19">
        <v>130</v>
      </c>
      <c r="H7" s="19">
        <f t="shared" si="2"/>
        <v>390</v>
      </c>
      <c r="I7" s="19">
        <v>6</v>
      </c>
      <c r="J7" s="19">
        <v>130</v>
      </c>
      <c r="K7" s="19">
        <f t="shared" si="3"/>
        <v>780</v>
      </c>
      <c r="L7" s="19">
        <f t="shared" si="4"/>
        <v>1170</v>
      </c>
      <c r="M7" s="19">
        <f t="shared" si="5"/>
        <v>0</v>
      </c>
      <c r="N7" s="19">
        <f t="shared" si="6"/>
        <v>1170</v>
      </c>
      <c r="O7" s="31"/>
    </row>
    <row r="8" s="1" customFormat="true" ht="18" customHeight="true" spans="1:15">
      <c r="A8" s="11">
        <v>4</v>
      </c>
      <c r="B8" s="12" t="s">
        <v>18</v>
      </c>
      <c r="C8" s="13">
        <f t="shared" si="0"/>
        <v>9</v>
      </c>
      <c r="D8" s="12">
        <v>0</v>
      </c>
      <c r="E8" s="13">
        <f t="shared" si="1"/>
        <v>9</v>
      </c>
      <c r="F8" s="13">
        <v>3</v>
      </c>
      <c r="G8" s="19">
        <v>130</v>
      </c>
      <c r="H8" s="19">
        <f t="shared" si="2"/>
        <v>390</v>
      </c>
      <c r="I8" s="19">
        <v>6</v>
      </c>
      <c r="J8" s="19">
        <v>130</v>
      </c>
      <c r="K8" s="19">
        <f t="shared" si="3"/>
        <v>780</v>
      </c>
      <c r="L8" s="19">
        <f t="shared" si="4"/>
        <v>1170</v>
      </c>
      <c r="M8" s="19">
        <f t="shared" si="5"/>
        <v>0</v>
      </c>
      <c r="N8" s="19">
        <f t="shared" si="6"/>
        <v>1170</v>
      </c>
      <c r="O8" s="31"/>
    </row>
    <row r="9" s="1" customFormat="true" ht="18" customHeight="true" spans="1:15">
      <c r="A9" s="11">
        <v>5</v>
      </c>
      <c r="B9" s="12" t="s">
        <v>19</v>
      </c>
      <c r="C9" s="13">
        <f t="shared" si="0"/>
        <v>8</v>
      </c>
      <c r="D9" s="12">
        <v>0</v>
      </c>
      <c r="E9" s="13">
        <f t="shared" si="1"/>
        <v>8</v>
      </c>
      <c r="F9" s="13">
        <v>0</v>
      </c>
      <c r="G9" s="19">
        <v>130</v>
      </c>
      <c r="H9" s="19">
        <f t="shared" si="2"/>
        <v>0</v>
      </c>
      <c r="I9" s="19">
        <v>8</v>
      </c>
      <c r="J9" s="19">
        <v>130</v>
      </c>
      <c r="K9" s="19">
        <f t="shared" si="3"/>
        <v>1040</v>
      </c>
      <c r="L9" s="19">
        <f t="shared" si="4"/>
        <v>1040</v>
      </c>
      <c r="M9" s="19">
        <f t="shared" si="5"/>
        <v>0</v>
      </c>
      <c r="N9" s="19">
        <f t="shared" si="6"/>
        <v>1040</v>
      </c>
      <c r="O9" s="31"/>
    </row>
    <row r="10" s="1" customFormat="true" ht="18" customHeight="true" spans="1:15">
      <c r="A10" s="11">
        <v>6</v>
      </c>
      <c r="B10" s="12" t="s">
        <v>20</v>
      </c>
      <c r="C10" s="13">
        <f t="shared" si="0"/>
        <v>8</v>
      </c>
      <c r="D10" s="12">
        <v>0</v>
      </c>
      <c r="E10" s="13">
        <f t="shared" si="1"/>
        <v>8</v>
      </c>
      <c r="F10" s="13">
        <v>3</v>
      </c>
      <c r="G10" s="19">
        <v>130</v>
      </c>
      <c r="H10" s="19">
        <f t="shared" si="2"/>
        <v>390</v>
      </c>
      <c r="I10" s="19">
        <v>5</v>
      </c>
      <c r="J10" s="19">
        <v>130</v>
      </c>
      <c r="K10" s="19">
        <f t="shared" si="3"/>
        <v>650</v>
      </c>
      <c r="L10" s="19">
        <f t="shared" si="4"/>
        <v>1040</v>
      </c>
      <c r="M10" s="19">
        <f t="shared" si="5"/>
        <v>0</v>
      </c>
      <c r="N10" s="19">
        <f t="shared" si="6"/>
        <v>1040</v>
      </c>
      <c r="O10" s="31"/>
    </row>
    <row r="11" s="1" customFormat="true" ht="18" customHeight="true" spans="1:15">
      <c r="A11" s="11">
        <v>7</v>
      </c>
      <c r="B11" s="12" t="s">
        <v>21</v>
      </c>
      <c r="C11" s="13">
        <f t="shared" si="0"/>
        <v>21</v>
      </c>
      <c r="D11" s="12">
        <v>0</v>
      </c>
      <c r="E11" s="13">
        <f t="shared" si="1"/>
        <v>21</v>
      </c>
      <c r="F11" s="19">
        <v>11</v>
      </c>
      <c r="G11" s="19">
        <v>130</v>
      </c>
      <c r="H11" s="19">
        <f t="shared" si="2"/>
        <v>1430</v>
      </c>
      <c r="I11" s="19">
        <v>10</v>
      </c>
      <c r="J11" s="19">
        <v>130</v>
      </c>
      <c r="K11" s="19">
        <f t="shared" si="3"/>
        <v>1300</v>
      </c>
      <c r="L11" s="19">
        <f t="shared" si="4"/>
        <v>2730</v>
      </c>
      <c r="M11" s="19">
        <f t="shared" si="5"/>
        <v>0</v>
      </c>
      <c r="N11" s="19">
        <f t="shared" si="6"/>
        <v>2730</v>
      </c>
      <c r="O11" s="31"/>
    </row>
    <row r="12" s="1" customFormat="true" ht="18" customHeight="true" spans="1:15">
      <c r="A12" s="11">
        <v>8</v>
      </c>
      <c r="B12" s="12" t="s">
        <v>22</v>
      </c>
      <c r="C12" s="13">
        <f t="shared" si="0"/>
        <v>3</v>
      </c>
      <c r="D12" s="12">
        <v>0</v>
      </c>
      <c r="E12" s="13">
        <f t="shared" si="1"/>
        <v>3</v>
      </c>
      <c r="F12" s="13">
        <v>0</v>
      </c>
      <c r="G12" s="19">
        <v>130</v>
      </c>
      <c r="H12" s="19">
        <f t="shared" si="2"/>
        <v>0</v>
      </c>
      <c r="I12" s="19">
        <v>3</v>
      </c>
      <c r="J12" s="19">
        <v>130</v>
      </c>
      <c r="K12" s="19">
        <f t="shared" si="3"/>
        <v>390</v>
      </c>
      <c r="L12" s="19">
        <f t="shared" si="4"/>
        <v>390</v>
      </c>
      <c r="M12" s="19">
        <f t="shared" si="5"/>
        <v>0</v>
      </c>
      <c r="N12" s="19">
        <f t="shared" si="6"/>
        <v>390</v>
      </c>
      <c r="O12" s="31"/>
    </row>
    <row r="13" s="1" customFormat="true" ht="18" customHeight="true" spans="1:15">
      <c r="A13" s="11">
        <v>9</v>
      </c>
      <c r="B13" s="12" t="s">
        <v>23</v>
      </c>
      <c r="C13" s="13">
        <f t="shared" si="0"/>
        <v>9</v>
      </c>
      <c r="D13" s="12">
        <v>0</v>
      </c>
      <c r="E13" s="13">
        <f t="shared" si="1"/>
        <v>9</v>
      </c>
      <c r="F13" s="13">
        <v>1</v>
      </c>
      <c r="G13" s="19">
        <v>130</v>
      </c>
      <c r="H13" s="19">
        <f t="shared" si="2"/>
        <v>130</v>
      </c>
      <c r="I13" s="19">
        <v>8</v>
      </c>
      <c r="J13" s="19">
        <v>130</v>
      </c>
      <c r="K13" s="19">
        <f t="shared" si="3"/>
        <v>1040</v>
      </c>
      <c r="L13" s="19">
        <f t="shared" si="4"/>
        <v>1170</v>
      </c>
      <c r="M13" s="19">
        <f t="shared" si="5"/>
        <v>0</v>
      </c>
      <c r="N13" s="19">
        <f t="shared" si="6"/>
        <v>1170</v>
      </c>
      <c r="O13" s="31"/>
    </row>
    <row r="14" s="1" customFormat="true" ht="18" customHeight="true" spans="1:15">
      <c r="A14" s="11">
        <v>10</v>
      </c>
      <c r="B14" s="12" t="s">
        <v>24</v>
      </c>
      <c r="C14" s="13">
        <f t="shared" si="0"/>
        <v>3</v>
      </c>
      <c r="D14" s="12">
        <v>0</v>
      </c>
      <c r="E14" s="13">
        <f t="shared" si="1"/>
        <v>3</v>
      </c>
      <c r="F14" s="13">
        <v>3</v>
      </c>
      <c r="G14" s="19">
        <v>130</v>
      </c>
      <c r="H14" s="19">
        <f t="shared" si="2"/>
        <v>390</v>
      </c>
      <c r="I14" s="19">
        <v>0</v>
      </c>
      <c r="J14" s="19">
        <v>130</v>
      </c>
      <c r="K14" s="19">
        <f t="shared" si="3"/>
        <v>0</v>
      </c>
      <c r="L14" s="19">
        <f t="shared" si="4"/>
        <v>390</v>
      </c>
      <c r="M14" s="19">
        <f t="shared" si="5"/>
        <v>0</v>
      </c>
      <c r="N14" s="19">
        <f t="shared" si="6"/>
        <v>390</v>
      </c>
      <c r="O14" s="31"/>
    </row>
    <row r="15" s="1" customFormat="true" ht="18" customHeight="true" spans="1:15">
      <c r="A15" s="11">
        <v>11</v>
      </c>
      <c r="B15" s="12" t="s">
        <v>25</v>
      </c>
      <c r="C15" s="13">
        <f t="shared" si="0"/>
        <v>1</v>
      </c>
      <c r="D15" s="12">
        <v>0</v>
      </c>
      <c r="E15" s="13">
        <f t="shared" si="1"/>
        <v>1</v>
      </c>
      <c r="F15" s="13">
        <v>0</v>
      </c>
      <c r="G15" s="19">
        <v>130</v>
      </c>
      <c r="H15" s="19">
        <f t="shared" si="2"/>
        <v>0</v>
      </c>
      <c r="I15" s="19">
        <v>1</v>
      </c>
      <c r="J15" s="19">
        <v>130</v>
      </c>
      <c r="K15" s="19">
        <f t="shared" si="3"/>
        <v>130</v>
      </c>
      <c r="L15" s="19">
        <f t="shared" si="4"/>
        <v>130</v>
      </c>
      <c r="M15" s="19">
        <f t="shared" si="5"/>
        <v>0</v>
      </c>
      <c r="N15" s="19">
        <f t="shared" si="6"/>
        <v>130</v>
      </c>
      <c r="O15" s="31"/>
    </row>
    <row r="16" s="1" customFormat="true" ht="18" customHeight="true" spans="1:15">
      <c r="A16" s="11">
        <v>12</v>
      </c>
      <c r="B16" s="12" t="s">
        <v>26</v>
      </c>
      <c r="C16" s="13">
        <f t="shared" si="0"/>
        <v>2</v>
      </c>
      <c r="D16" s="12">
        <f>C16</f>
        <v>2</v>
      </c>
      <c r="E16" s="13">
        <v>0</v>
      </c>
      <c r="F16" s="13">
        <v>0</v>
      </c>
      <c r="G16" s="19">
        <v>130</v>
      </c>
      <c r="H16" s="19">
        <f t="shared" si="2"/>
        <v>0</v>
      </c>
      <c r="I16" s="19">
        <v>2</v>
      </c>
      <c r="J16" s="19">
        <v>130</v>
      </c>
      <c r="K16" s="19">
        <f t="shared" si="3"/>
        <v>260</v>
      </c>
      <c r="L16" s="19">
        <f t="shared" si="4"/>
        <v>260</v>
      </c>
      <c r="M16" s="19">
        <f t="shared" si="5"/>
        <v>260</v>
      </c>
      <c r="N16" s="19">
        <f t="shared" si="6"/>
        <v>0</v>
      </c>
      <c r="O16" s="31"/>
    </row>
    <row r="17" s="1" customFormat="true" ht="18" customHeight="true" spans="1:15">
      <c r="A17" s="11">
        <v>13</v>
      </c>
      <c r="B17" s="12" t="s">
        <v>27</v>
      </c>
      <c r="C17" s="13">
        <f t="shared" si="0"/>
        <v>1</v>
      </c>
      <c r="D17" s="12">
        <f>C17</f>
        <v>1</v>
      </c>
      <c r="E17" s="13">
        <v>0</v>
      </c>
      <c r="F17" s="13">
        <v>1</v>
      </c>
      <c r="G17" s="19">
        <v>130</v>
      </c>
      <c r="H17" s="19">
        <f t="shared" si="2"/>
        <v>130</v>
      </c>
      <c r="I17" s="19">
        <v>0</v>
      </c>
      <c r="J17" s="19">
        <v>130</v>
      </c>
      <c r="K17" s="19">
        <f t="shared" si="3"/>
        <v>0</v>
      </c>
      <c r="L17" s="19">
        <f t="shared" si="4"/>
        <v>130</v>
      </c>
      <c r="M17" s="19">
        <f t="shared" si="5"/>
        <v>130</v>
      </c>
      <c r="N17" s="19">
        <f t="shared" si="6"/>
        <v>0</v>
      </c>
      <c r="O17" s="31"/>
    </row>
    <row r="18" s="1" customFormat="true" ht="18" customHeight="true" spans="1:15">
      <c r="A18" s="11"/>
      <c r="B18" s="10" t="s">
        <v>28</v>
      </c>
      <c r="C18" s="14">
        <f t="shared" ref="C18:F18" si="7">SUM(C5:C17)</f>
        <v>88</v>
      </c>
      <c r="D18" s="10">
        <f t="shared" si="7"/>
        <v>3</v>
      </c>
      <c r="E18" s="10">
        <f t="shared" si="7"/>
        <v>85</v>
      </c>
      <c r="F18" s="14">
        <f t="shared" si="7"/>
        <v>32</v>
      </c>
      <c r="G18" s="20"/>
      <c r="H18" s="20">
        <f t="shared" ref="H18:N18" si="8">SUM(H5:H17)</f>
        <v>4160</v>
      </c>
      <c r="I18" s="20">
        <f t="shared" si="8"/>
        <v>56</v>
      </c>
      <c r="J18" s="20"/>
      <c r="K18" s="20">
        <f t="shared" si="8"/>
        <v>7280</v>
      </c>
      <c r="L18" s="20">
        <f t="shared" si="8"/>
        <v>11440</v>
      </c>
      <c r="M18" s="20">
        <f t="shared" si="8"/>
        <v>390</v>
      </c>
      <c r="N18" s="20">
        <f t="shared" si="8"/>
        <v>11050</v>
      </c>
      <c r="O18" s="32"/>
    </row>
    <row r="19" s="1" customFormat="true" ht="24" customHeight="true" spans="1:15">
      <c r="A19" s="11">
        <v>1</v>
      </c>
      <c r="B19" s="12" t="s">
        <v>29</v>
      </c>
      <c r="C19" s="13">
        <f t="shared" ref="C19:C21" si="9">D19+E19</f>
        <v>105</v>
      </c>
      <c r="D19" s="12">
        <v>105</v>
      </c>
      <c r="E19" s="13">
        <v>0</v>
      </c>
      <c r="F19" s="21">
        <v>33</v>
      </c>
      <c r="G19" s="22">
        <v>1313</v>
      </c>
      <c r="H19" s="22">
        <f>F19*1313</f>
        <v>43329</v>
      </c>
      <c r="I19" s="22">
        <v>72</v>
      </c>
      <c r="J19" s="22">
        <v>788</v>
      </c>
      <c r="K19" s="22">
        <f>I19*788</f>
        <v>56736</v>
      </c>
      <c r="L19" s="19">
        <f t="shared" ref="L19:L21" si="10">H19+K19</f>
        <v>100065</v>
      </c>
      <c r="M19" s="19">
        <f t="shared" ref="M19:M21" si="11">L19</f>
        <v>100065</v>
      </c>
      <c r="N19" s="19">
        <v>0</v>
      </c>
      <c r="O19" s="33"/>
    </row>
    <row r="20" s="1" customFormat="true" ht="18" customHeight="true" spans="1:15">
      <c r="A20" s="11">
        <v>2</v>
      </c>
      <c r="B20" s="12" t="s">
        <v>30</v>
      </c>
      <c r="C20" s="13">
        <f t="shared" si="9"/>
        <v>10</v>
      </c>
      <c r="D20" s="12">
        <f>F20+I20</f>
        <v>10</v>
      </c>
      <c r="E20" s="13">
        <v>0</v>
      </c>
      <c r="F20" s="21">
        <v>1</v>
      </c>
      <c r="G20" s="22">
        <v>1313</v>
      </c>
      <c r="H20" s="22">
        <f>F20*G20</f>
        <v>1313</v>
      </c>
      <c r="I20" s="22">
        <v>9</v>
      </c>
      <c r="J20" s="22">
        <v>788</v>
      </c>
      <c r="K20" s="22">
        <f>I20*J20</f>
        <v>7092</v>
      </c>
      <c r="L20" s="19">
        <f t="shared" si="10"/>
        <v>8405</v>
      </c>
      <c r="M20" s="19">
        <f t="shared" si="11"/>
        <v>8405</v>
      </c>
      <c r="N20" s="19">
        <v>0</v>
      </c>
      <c r="O20" s="31"/>
    </row>
    <row r="21" s="1" customFormat="true" ht="18" customHeight="true" spans="1:15">
      <c r="A21" s="11">
        <v>3</v>
      </c>
      <c r="B21" s="12" t="s">
        <v>31</v>
      </c>
      <c r="C21" s="13">
        <f t="shared" si="9"/>
        <v>11</v>
      </c>
      <c r="D21" s="12">
        <v>11</v>
      </c>
      <c r="E21" s="13">
        <v>0</v>
      </c>
      <c r="F21" s="21">
        <v>2</v>
      </c>
      <c r="G21" s="22">
        <v>1313</v>
      </c>
      <c r="H21" s="22">
        <f>F21*G21</f>
        <v>2626</v>
      </c>
      <c r="I21" s="22">
        <v>9</v>
      </c>
      <c r="J21" s="22">
        <v>788</v>
      </c>
      <c r="K21" s="22">
        <f>I21*J21</f>
        <v>7092</v>
      </c>
      <c r="L21" s="19">
        <f t="shared" si="10"/>
        <v>9718</v>
      </c>
      <c r="M21" s="19">
        <f t="shared" si="11"/>
        <v>9718</v>
      </c>
      <c r="N21" s="19">
        <v>0</v>
      </c>
      <c r="O21" s="31"/>
    </row>
    <row r="22" s="1" customFormat="true" ht="18" customHeight="true" spans="1:15">
      <c r="A22" s="11"/>
      <c r="B22" s="10" t="s">
        <v>28</v>
      </c>
      <c r="C22" s="14">
        <f t="shared" ref="C22:F22" si="12">SUM(C19:C21)</f>
        <v>126</v>
      </c>
      <c r="D22" s="10">
        <f t="shared" si="12"/>
        <v>126</v>
      </c>
      <c r="E22" s="10">
        <f t="shared" si="12"/>
        <v>0</v>
      </c>
      <c r="F22" s="23">
        <f t="shared" si="12"/>
        <v>36</v>
      </c>
      <c r="G22" s="24"/>
      <c r="H22" s="24">
        <f t="shared" ref="H22:N22" si="13">SUM(H19:H21)</f>
        <v>47268</v>
      </c>
      <c r="I22" s="24">
        <f t="shared" si="13"/>
        <v>90</v>
      </c>
      <c r="J22" s="24"/>
      <c r="K22" s="24">
        <f t="shared" si="13"/>
        <v>70920</v>
      </c>
      <c r="L22" s="20">
        <f t="shared" si="13"/>
        <v>118188</v>
      </c>
      <c r="M22" s="20">
        <f t="shared" si="13"/>
        <v>118188</v>
      </c>
      <c r="N22" s="20">
        <f t="shared" si="13"/>
        <v>0</v>
      </c>
      <c r="O22" s="32"/>
    </row>
    <row r="23" s="2" customFormat="true" ht="18" customHeight="true" spans="1:15">
      <c r="A23" s="12"/>
      <c r="B23" s="10" t="s">
        <v>12</v>
      </c>
      <c r="C23" s="14">
        <f t="shared" ref="C23:F23" si="14">C18+C22</f>
        <v>214</v>
      </c>
      <c r="D23" s="10">
        <f t="shared" si="14"/>
        <v>129</v>
      </c>
      <c r="E23" s="10">
        <f t="shared" si="14"/>
        <v>85</v>
      </c>
      <c r="F23" s="23">
        <f t="shared" si="14"/>
        <v>68</v>
      </c>
      <c r="G23" s="23"/>
      <c r="H23" s="23">
        <f t="shared" ref="H23:N23" si="15">H18+H22</f>
        <v>51428</v>
      </c>
      <c r="I23" s="23">
        <f t="shared" si="15"/>
        <v>146</v>
      </c>
      <c r="J23" s="23"/>
      <c r="K23" s="23">
        <f t="shared" si="15"/>
        <v>78200</v>
      </c>
      <c r="L23" s="23">
        <f t="shared" si="15"/>
        <v>129628</v>
      </c>
      <c r="M23" s="24">
        <f t="shared" si="15"/>
        <v>118578</v>
      </c>
      <c r="N23" s="24">
        <f t="shared" si="15"/>
        <v>11050</v>
      </c>
      <c r="O23" s="32"/>
    </row>
    <row r="24" s="3" customFormat="true" ht="28" customHeight="true" spans="2:15">
      <c r="B24" s="15"/>
      <c r="C24" s="15"/>
      <c r="D24" s="15"/>
      <c r="E24" s="15"/>
      <c r="F24" s="25"/>
      <c r="G24" s="25"/>
      <c r="H24" s="25"/>
      <c r="I24" s="25"/>
      <c r="J24" s="15"/>
      <c r="K24" s="15"/>
      <c r="L24" s="15"/>
      <c r="M24" s="15"/>
      <c r="N24" s="15"/>
      <c r="O24" s="15"/>
    </row>
  </sheetData>
  <mergeCells count="17">
    <mergeCell ref="A1:O1"/>
    <mergeCell ref="A2:E2"/>
    <mergeCell ref="L2:O2"/>
    <mergeCell ref="C3:E3"/>
    <mergeCell ref="L3:N3"/>
    <mergeCell ref="B24:E24"/>
    <mergeCell ref="F24:I24"/>
    <mergeCell ref="L24:O24"/>
    <mergeCell ref="A3:A4"/>
    <mergeCell ref="B3:B4"/>
    <mergeCell ref="F3:F4"/>
    <mergeCell ref="G3:G4"/>
    <mergeCell ref="H3:H4"/>
    <mergeCell ref="I3:I4"/>
    <mergeCell ref="J3:J4"/>
    <mergeCell ref="K3:K4"/>
    <mergeCell ref="O3:O4"/>
  </mergeCells>
  <printOptions horizontalCentered="true"/>
  <pageMargins left="0.590277777777778" right="0.590277777777778" top="0.786805555555556" bottom="0.60625" header="0.5" footer="0.5"/>
  <pageSetup paperSize="9" scale="9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2024-12-09T09:27:30Z</dcterms:created>
  <dcterms:modified xsi:type="dcterms:W3CDTF">2024-12-09T09:27:45Z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